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5725"/>
</workbook>
</file>

<file path=xl/calcChain.xml><?xml version="1.0" encoding="utf-8"?>
<calcChain xmlns="http://schemas.openxmlformats.org/spreadsheetml/2006/main">
  <c r="K20" i="4"/>
  <c r="J20"/>
  <c r="I20"/>
  <c r="H20"/>
  <c r="G20"/>
  <c r="F20"/>
  <c r="E20"/>
  <c r="D20"/>
  <c r="C20"/>
  <c r="J92" i="5"/>
  <c r="G92"/>
  <c r="D92"/>
  <c r="D89" s="1"/>
  <c r="J91"/>
  <c r="G91"/>
  <c r="G89" s="1"/>
  <c r="D91"/>
  <c r="L89"/>
  <c r="L83" s="1"/>
  <c r="K89"/>
  <c r="J89"/>
  <c r="I89"/>
  <c r="H89"/>
  <c r="H83" s="1"/>
  <c r="H77" s="1"/>
  <c r="H75" s="1"/>
  <c r="F89"/>
  <c r="F83" s="1"/>
  <c r="E89"/>
  <c r="J88"/>
  <c r="G88"/>
  <c r="D88"/>
  <c r="J87"/>
  <c r="G87"/>
  <c r="D87"/>
  <c r="L85"/>
  <c r="J85"/>
  <c r="I85"/>
  <c r="G85"/>
  <c r="F85"/>
  <c r="D85"/>
  <c r="K83"/>
  <c r="K77" s="1"/>
  <c r="I83"/>
  <c r="G83"/>
  <c r="E83"/>
  <c r="E77" s="1"/>
  <c r="J82"/>
  <c r="J79" s="1"/>
  <c r="G82"/>
  <c r="D82"/>
  <c r="D79" s="1"/>
  <c r="J81"/>
  <c r="G81"/>
  <c r="G79" s="1"/>
  <c r="G77" s="1"/>
  <c r="D81"/>
  <c r="L79"/>
  <c r="L77" s="1"/>
  <c r="L75" s="1"/>
  <c r="I79"/>
  <c r="I77" s="1"/>
  <c r="F79"/>
  <c r="F77"/>
  <c r="F75" s="1"/>
  <c r="K75"/>
  <c r="I75"/>
  <c r="G75"/>
  <c r="E75"/>
  <c r="J74"/>
  <c r="G74"/>
  <c r="D74"/>
  <c r="J73"/>
  <c r="G73"/>
  <c r="D73"/>
  <c r="J72"/>
  <c r="G72"/>
  <c r="D72"/>
  <c r="J71"/>
  <c r="L70"/>
  <c r="J70" s="1"/>
  <c r="F70"/>
  <c r="D70" s="1"/>
  <c r="J69"/>
  <c r="J66" s="1"/>
  <c r="G69"/>
  <c r="D69"/>
  <c r="D66" s="1"/>
  <c r="J68"/>
  <c r="G68"/>
  <c r="G66" s="1"/>
  <c r="D68"/>
  <c r="L66"/>
  <c r="I66"/>
  <c r="F66"/>
  <c r="L64"/>
  <c r="K64"/>
  <c r="J64"/>
  <c r="H64"/>
  <c r="F64"/>
  <c r="F56" s="1"/>
  <c r="F45" s="1"/>
  <c r="E64"/>
  <c r="D64"/>
  <c r="J63"/>
  <c r="G63"/>
  <c r="G58" s="1"/>
  <c r="D63"/>
  <c r="J62"/>
  <c r="J58" s="1"/>
  <c r="J61" s="1"/>
  <c r="G62"/>
  <c r="D62"/>
  <c r="D58" s="1"/>
  <c r="D61" s="1"/>
  <c r="D56" s="1"/>
  <c r="G61"/>
  <c r="J60"/>
  <c r="G60"/>
  <c r="D60"/>
  <c r="K58"/>
  <c r="H58"/>
  <c r="H61" s="1"/>
  <c r="E58"/>
  <c r="L56"/>
  <c r="L45" s="1"/>
  <c r="H56"/>
  <c r="H45" s="1"/>
  <c r="J55"/>
  <c r="G55"/>
  <c r="G52" s="1"/>
  <c r="D55"/>
  <c r="J54"/>
  <c r="J52" s="1"/>
  <c r="G54"/>
  <c r="D54"/>
  <c r="D52" s="1"/>
  <c r="L52"/>
  <c r="K52"/>
  <c r="I52"/>
  <c r="H52"/>
  <c r="F52"/>
  <c r="E52"/>
  <c r="J51"/>
  <c r="G51"/>
  <c r="D51"/>
  <c r="J50"/>
  <c r="G50"/>
  <c r="D50"/>
  <c r="J49"/>
  <c r="G49"/>
  <c r="D49"/>
  <c r="L47"/>
  <c r="J47"/>
  <c r="I47"/>
  <c r="G47"/>
  <c r="F47"/>
  <c r="D47"/>
  <c r="J44"/>
  <c r="G44"/>
  <c r="D44"/>
  <c r="J43"/>
  <c r="G43"/>
  <c r="G41" s="1"/>
  <c r="D43"/>
  <c r="L41"/>
  <c r="K41"/>
  <c r="J41"/>
  <c r="I41"/>
  <c r="H41"/>
  <c r="F41"/>
  <c r="F35" s="1"/>
  <c r="F23" s="1"/>
  <c r="F17" s="1"/>
  <c r="F15" s="1"/>
  <c r="F13" s="1"/>
  <c r="E41"/>
  <c r="D41"/>
  <c r="J40"/>
  <c r="G40"/>
  <c r="G37" s="1"/>
  <c r="G35" s="1"/>
  <c r="D40"/>
  <c r="J39"/>
  <c r="J37" s="1"/>
  <c r="J35" s="1"/>
  <c r="G39"/>
  <c r="D39"/>
  <c r="D37" s="1"/>
  <c r="L37"/>
  <c r="K37"/>
  <c r="K35" s="1"/>
  <c r="K23" s="1"/>
  <c r="K17" s="1"/>
  <c r="I37"/>
  <c r="I35" s="1"/>
  <c r="H37"/>
  <c r="F37"/>
  <c r="E37"/>
  <c r="E35" s="1"/>
  <c r="L35"/>
  <c r="L23" s="1"/>
  <c r="H35"/>
  <c r="H23" s="1"/>
  <c r="D35"/>
  <c r="J34"/>
  <c r="G34"/>
  <c r="D34"/>
  <c r="J33"/>
  <c r="G33"/>
  <c r="D33"/>
  <c r="L31"/>
  <c r="J31"/>
  <c r="I31"/>
  <c r="G31"/>
  <c r="F31"/>
  <c r="D31"/>
  <c r="J30"/>
  <c r="G30"/>
  <c r="D30"/>
  <c r="J29"/>
  <c r="G29"/>
  <c r="D29"/>
  <c r="L27"/>
  <c r="J27"/>
  <c r="I27"/>
  <c r="G27"/>
  <c r="F27"/>
  <c r="D27"/>
  <c r="L25"/>
  <c r="J25"/>
  <c r="I25"/>
  <c r="G25"/>
  <c r="F25"/>
  <c r="D25"/>
  <c r="D23" s="1"/>
  <c r="I23"/>
  <c r="E23"/>
  <c r="E17" s="1"/>
  <c r="J22"/>
  <c r="J19" s="1"/>
  <c r="G22"/>
  <c r="D22"/>
  <c r="D19" s="1"/>
  <c r="J21"/>
  <c r="G21"/>
  <c r="G19" s="1"/>
  <c r="D21"/>
  <c r="L19"/>
  <c r="I19"/>
  <c r="I17" s="1"/>
  <c r="F19"/>
  <c r="L17"/>
  <c r="L15" s="1"/>
  <c r="L13" s="1"/>
  <c r="H17"/>
  <c r="H15" s="1"/>
  <c r="H13" s="1"/>
  <c r="D17"/>
  <c r="J229" i="3"/>
  <c r="G229"/>
  <c r="D229"/>
  <c r="J228"/>
  <c r="G228"/>
  <c r="D228"/>
  <c r="J227"/>
  <c r="J224" s="1"/>
  <c r="G227"/>
  <c r="D227"/>
  <c r="D224" s="1"/>
  <c r="J226"/>
  <c r="G226"/>
  <c r="G224" s="1"/>
  <c r="D226"/>
  <c r="L224"/>
  <c r="I224"/>
  <c r="F224"/>
  <c r="J223"/>
  <c r="G223"/>
  <c r="D223"/>
  <c r="L221"/>
  <c r="J221"/>
  <c r="I221"/>
  <c r="G221"/>
  <c r="F221"/>
  <c r="D221"/>
  <c r="J220"/>
  <c r="G220"/>
  <c r="D220"/>
  <c r="J219"/>
  <c r="J216" s="1"/>
  <c r="G219"/>
  <c r="D219"/>
  <c r="D216" s="1"/>
  <c r="J218"/>
  <c r="G218"/>
  <c r="G216" s="1"/>
  <c r="G213" s="1"/>
  <c r="D218"/>
  <c r="L216"/>
  <c r="L213" s="1"/>
  <c r="I216"/>
  <c r="I213" s="1"/>
  <c r="F216"/>
  <c r="F213" s="1"/>
  <c r="J215"/>
  <c r="G215"/>
  <c r="D215"/>
  <c r="J213"/>
  <c r="D213"/>
  <c r="J212"/>
  <c r="G212"/>
  <c r="D212"/>
  <c r="J211"/>
  <c r="J208" s="1"/>
  <c r="J206" s="1"/>
  <c r="G211"/>
  <c r="D211"/>
  <c r="D208" s="1"/>
  <c r="D206" s="1"/>
  <c r="J210"/>
  <c r="G210"/>
  <c r="G208" s="1"/>
  <c r="G206" s="1"/>
  <c r="D210"/>
  <c r="L208"/>
  <c r="L206" s="1"/>
  <c r="I208"/>
  <c r="F208"/>
  <c r="F206" s="1"/>
  <c r="I206"/>
  <c r="J205"/>
  <c r="G205"/>
  <c r="D205"/>
  <c r="L203"/>
  <c r="J203"/>
  <c r="I203"/>
  <c r="G203"/>
  <c r="F203"/>
  <c r="D203"/>
  <c r="J202"/>
  <c r="G202"/>
  <c r="D202"/>
  <c r="J201"/>
  <c r="G201"/>
  <c r="D201"/>
  <c r="J200"/>
  <c r="G200"/>
  <c r="D200"/>
  <c r="J199"/>
  <c r="G199"/>
  <c r="D199"/>
  <c r="L197"/>
  <c r="J197"/>
  <c r="I197"/>
  <c r="G197"/>
  <c r="F197"/>
  <c r="D197"/>
  <c r="J196"/>
  <c r="G196"/>
  <c r="G194" s="1"/>
  <c r="D196"/>
  <c r="L194"/>
  <c r="J194"/>
  <c r="I194"/>
  <c r="F194"/>
  <c r="D194"/>
  <c r="J193"/>
  <c r="G193"/>
  <c r="D193"/>
  <c r="J192"/>
  <c r="G192"/>
  <c r="D192"/>
  <c r="J191"/>
  <c r="J188" s="1"/>
  <c r="G191"/>
  <c r="D191"/>
  <c r="D188" s="1"/>
  <c r="J190"/>
  <c r="G190"/>
  <c r="G188" s="1"/>
  <c r="D190"/>
  <c r="L188"/>
  <c r="I188"/>
  <c r="F188"/>
  <c r="J187"/>
  <c r="G187"/>
  <c r="D187"/>
  <c r="J186"/>
  <c r="G186"/>
  <c r="D186"/>
  <c r="J185"/>
  <c r="J182" s="1"/>
  <c r="G185"/>
  <c r="D185"/>
  <c r="D182" s="1"/>
  <c r="J184"/>
  <c r="G184"/>
  <c r="G182" s="1"/>
  <c r="D184"/>
  <c r="L182"/>
  <c r="I182"/>
  <c r="F182"/>
  <c r="J181"/>
  <c r="G181"/>
  <c r="D181"/>
  <c r="J180"/>
  <c r="G180"/>
  <c r="D180"/>
  <c r="J179"/>
  <c r="G179"/>
  <c r="D179"/>
  <c r="L177"/>
  <c r="J177"/>
  <c r="I177"/>
  <c r="G177"/>
  <c r="F177"/>
  <c r="D177"/>
  <c r="J176"/>
  <c r="G176"/>
  <c r="D176"/>
  <c r="J175"/>
  <c r="J172" s="1"/>
  <c r="G175"/>
  <c r="D175"/>
  <c r="D172" s="1"/>
  <c r="J174"/>
  <c r="G174"/>
  <c r="G172" s="1"/>
  <c r="D174"/>
  <c r="L172"/>
  <c r="I172"/>
  <c r="I170" s="1"/>
  <c r="I168" s="1"/>
  <c r="F172"/>
  <c r="L170"/>
  <c r="L168" s="1"/>
  <c r="L13" s="1"/>
  <c r="F170"/>
  <c r="F168" s="1"/>
  <c r="J167"/>
  <c r="G167"/>
  <c r="D167"/>
  <c r="L164"/>
  <c r="K164"/>
  <c r="J164"/>
  <c r="I164"/>
  <c r="I139" s="1"/>
  <c r="I15" s="1"/>
  <c r="I13" s="1"/>
  <c r="H164"/>
  <c r="G164"/>
  <c r="F164"/>
  <c r="E164"/>
  <c r="D164"/>
  <c r="J163"/>
  <c r="G163"/>
  <c r="D163"/>
  <c r="K161"/>
  <c r="J161"/>
  <c r="H161"/>
  <c r="G161"/>
  <c r="E161"/>
  <c r="D161"/>
  <c r="J160"/>
  <c r="G160"/>
  <c r="G158" s="1"/>
  <c r="D160"/>
  <c r="K158"/>
  <c r="J158"/>
  <c r="H158"/>
  <c r="E158"/>
  <c r="D158"/>
  <c r="J157"/>
  <c r="J154" s="1"/>
  <c r="G157"/>
  <c r="D157"/>
  <c r="D154" s="1"/>
  <c r="J156"/>
  <c r="G156"/>
  <c r="G154" s="1"/>
  <c r="D156"/>
  <c r="K154"/>
  <c r="H154"/>
  <c r="H139" s="1"/>
  <c r="E154"/>
  <c r="J153"/>
  <c r="G153"/>
  <c r="D153"/>
  <c r="K151"/>
  <c r="J151"/>
  <c r="H151"/>
  <c r="G151"/>
  <c r="E151"/>
  <c r="D151"/>
  <c r="J150"/>
  <c r="G150"/>
  <c r="D150"/>
  <c r="J149"/>
  <c r="G149"/>
  <c r="D149"/>
  <c r="J148"/>
  <c r="G148"/>
  <c r="D148"/>
  <c r="J147"/>
  <c r="G147"/>
  <c r="D147"/>
  <c r="K145"/>
  <c r="J145"/>
  <c r="H145"/>
  <c r="G145"/>
  <c r="E145"/>
  <c r="D145"/>
  <c r="J144"/>
  <c r="G144"/>
  <c r="D144"/>
  <c r="J143"/>
  <c r="G143"/>
  <c r="D143"/>
  <c r="K141"/>
  <c r="J141"/>
  <c r="J139" s="1"/>
  <c r="H141"/>
  <c r="G141"/>
  <c r="E141"/>
  <c r="D141"/>
  <c r="D139" s="1"/>
  <c r="L139"/>
  <c r="K139"/>
  <c r="G139"/>
  <c r="F139"/>
  <c r="E139"/>
  <c r="J138"/>
  <c r="G138"/>
  <c r="D138"/>
  <c r="K136"/>
  <c r="J136"/>
  <c r="H136"/>
  <c r="G136"/>
  <c r="E136"/>
  <c r="D136"/>
  <c r="J135"/>
  <c r="G135"/>
  <c r="D135"/>
  <c r="J134"/>
  <c r="G134"/>
  <c r="D134"/>
  <c r="J133"/>
  <c r="G133"/>
  <c r="D133"/>
  <c r="J132"/>
  <c r="G132"/>
  <c r="D132"/>
  <c r="K130"/>
  <c r="J130"/>
  <c r="H130"/>
  <c r="G130"/>
  <c r="E130"/>
  <c r="D130"/>
  <c r="J129"/>
  <c r="G129"/>
  <c r="D129"/>
  <c r="J128"/>
  <c r="G128"/>
  <c r="D128"/>
  <c r="K126"/>
  <c r="J126"/>
  <c r="H126"/>
  <c r="G126"/>
  <c r="E126"/>
  <c r="D126"/>
  <c r="K124"/>
  <c r="J124"/>
  <c r="H124"/>
  <c r="G124"/>
  <c r="E124"/>
  <c r="D124"/>
  <c r="J123"/>
  <c r="G123"/>
  <c r="D123"/>
  <c r="J122"/>
  <c r="J120" s="1"/>
  <c r="G122"/>
  <c r="D122"/>
  <c r="D120" s="1"/>
  <c r="J121"/>
  <c r="G121"/>
  <c r="G120" s="1"/>
  <c r="D121"/>
  <c r="K120"/>
  <c r="H120"/>
  <c r="H116" s="1"/>
  <c r="E120"/>
  <c r="J119"/>
  <c r="J116" s="1"/>
  <c r="G119"/>
  <c r="D119"/>
  <c r="D116" s="1"/>
  <c r="J118"/>
  <c r="G118"/>
  <c r="G116" s="1"/>
  <c r="D118"/>
  <c r="K116"/>
  <c r="E116"/>
  <c r="K115"/>
  <c r="J115" s="1"/>
  <c r="H115"/>
  <c r="G115" s="1"/>
  <c r="E115"/>
  <c r="D115" s="1"/>
  <c r="J114"/>
  <c r="J112" s="1"/>
  <c r="G114"/>
  <c r="D114"/>
  <c r="D112" s="1"/>
  <c r="J113"/>
  <c r="G113"/>
  <c r="G112" s="1"/>
  <c r="D113"/>
  <c r="K112"/>
  <c r="K108" s="1"/>
  <c r="K98" s="1"/>
  <c r="E112"/>
  <c r="E108" s="1"/>
  <c r="E98" s="1"/>
  <c r="J111"/>
  <c r="G111"/>
  <c r="D111"/>
  <c r="J110"/>
  <c r="G110"/>
  <c r="D110"/>
  <c r="J107"/>
  <c r="J104" s="1"/>
  <c r="G107"/>
  <c r="D107"/>
  <c r="D104" s="1"/>
  <c r="J106"/>
  <c r="G106"/>
  <c r="G104" s="1"/>
  <c r="D106"/>
  <c r="K104"/>
  <c r="H104"/>
  <c r="E104"/>
  <c r="J103"/>
  <c r="J100" s="1"/>
  <c r="G103"/>
  <c r="D103"/>
  <c r="D100" s="1"/>
  <c r="J102"/>
  <c r="G102"/>
  <c r="G100" s="1"/>
  <c r="D102"/>
  <c r="K100"/>
  <c r="H100"/>
  <c r="E100"/>
  <c r="J97"/>
  <c r="J94" s="1"/>
  <c r="G97"/>
  <c r="D97"/>
  <c r="D94" s="1"/>
  <c r="J96"/>
  <c r="G96"/>
  <c r="G94" s="1"/>
  <c r="D96"/>
  <c r="K94"/>
  <c r="H94"/>
  <c r="E94"/>
  <c r="J93"/>
  <c r="J90" s="1"/>
  <c r="J88" s="1"/>
  <c r="G93"/>
  <c r="D93"/>
  <c r="D90" s="1"/>
  <c r="D88" s="1"/>
  <c r="J92"/>
  <c r="G92"/>
  <c r="G90" s="1"/>
  <c r="G88" s="1"/>
  <c r="D92"/>
  <c r="K90"/>
  <c r="K88" s="1"/>
  <c r="H90"/>
  <c r="E90"/>
  <c r="E88" s="1"/>
  <c r="H88"/>
  <c r="J87"/>
  <c r="G87"/>
  <c r="D87"/>
  <c r="J86"/>
  <c r="G86"/>
  <c r="D86"/>
  <c r="J85"/>
  <c r="G85"/>
  <c r="D85"/>
  <c r="K83"/>
  <c r="J83"/>
  <c r="H83"/>
  <c r="G83"/>
  <c r="E83"/>
  <c r="D83"/>
  <c r="J82"/>
  <c r="G82"/>
  <c r="D82"/>
  <c r="J81"/>
  <c r="G81"/>
  <c r="D81"/>
  <c r="K79"/>
  <c r="J79"/>
  <c r="H79"/>
  <c r="G79"/>
  <c r="E79"/>
  <c r="D79"/>
  <c r="J78"/>
  <c r="G78"/>
  <c r="D78"/>
  <c r="J77"/>
  <c r="G77"/>
  <c r="D77"/>
  <c r="K75"/>
  <c r="J75"/>
  <c r="H75"/>
  <c r="G75"/>
  <c r="E75"/>
  <c r="D75"/>
  <c r="K73"/>
  <c r="J73"/>
  <c r="H73"/>
  <c r="G73"/>
  <c r="E73"/>
  <c r="D73"/>
  <c r="J72"/>
  <c r="G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K63"/>
  <c r="J63"/>
  <c r="H63"/>
  <c r="G63"/>
  <c r="E63"/>
  <c r="D63"/>
  <c r="J62"/>
  <c r="G62"/>
  <c r="D62"/>
  <c r="J61"/>
  <c r="G61"/>
  <c r="D61"/>
  <c r="K59"/>
  <c r="J59"/>
  <c r="H59"/>
  <c r="G59"/>
  <c r="E59"/>
  <c r="D59"/>
  <c r="J58"/>
  <c r="G58"/>
  <c r="G56" s="1"/>
  <c r="D58"/>
  <c r="K56"/>
  <c r="J56"/>
  <c r="H56"/>
  <c r="E56"/>
  <c r="D56"/>
  <c r="J55"/>
  <c r="G55"/>
  <c r="D55"/>
  <c r="J54"/>
  <c r="G54"/>
  <c r="D54"/>
  <c r="J53"/>
  <c r="G53"/>
  <c r="D53"/>
  <c r="J52"/>
  <c r="G52"/>
  <c r="D52"/>
  <c r="J51"/>
  <c r="G51"/>
  <c r="D51"/>
  <c r="J50"/>
  <c r="G50"/>
  <c r="D50"/>
  <c r="J49"/>
  <c r="J46" s="1"/>
  <c r="G49"/>
  <c r="D49"/>
  <c r="D46" s="1"/>
  <c r="J48"/>
  <c r="G48"/>
  <c r="G46" s="1"/>
  <c r="D48"/>
  <c r="K46"/>
  <c r="H46"/>
  <c r="E46"/>
  <c r="J45"/>
  <c r="G45"/>
  <c r="D45"/>
  <c r="J44"/>
  <c r="G44"/>
  <c r="D44"/>
  <c r="J43"/>
  <c r="G43"/>
  <c r="D43"/>
  <c r="K41"/>
  <c r="J41"/>
  <c r="H41"/>
  <c r="G41"/>
  <c r="E41"/>
  <c r="D41"/>
  <c r="J40"/>
  <c r="G40"/>
  <c r="D40"/>
  <c r="J39"/>
  <c r="G39"/>
  <c r="D39"/>
  <c r="J38"/>
  <c r="G38"/>
  <c r="D38"/>
  <c r="J37"/>
  <c r="G37"/>
  <c r="D37"/>
  <c r="J36"/>
  <c r="G36"/>
  <c r="D36"/>
  <c r="J35"/>
  <c r="J32" s="1"/>
  <c r="J30" s="1"/>
  <c r="G35"/>
  <c r="D35"/>
  <c r="D32" s="1"/>
  <c r="D30" s="1"/>
  <c r="J34"/>
  <c r="G34"/>
  <c r="G32" s="1"/>
  <c r="G30" s="1"/>
  <c r="D34"/>
  <c r="K32"/>
  <c r="K30" s="1"/>
  <c r="K15" s="1"/>
  <c r="K13" s="1"/>
  <c r="H32"/>
  <c r="E32"/>
  <c r="E30" s="1"/>
  <c r="E15" s="1"/>
  <c r="E13" s="1"/>
  <c r="H30"/>
  <c r="J29"/>
  <c r="G29"/>
  <c r="D29"/>
  <c r="K27"/>
  <c r="J27"/>
  <c r="H27"/>
  <c r="G27"/>
  <c r="E27"/>
  <c r="D27"/>
  <c r="J26"/>
  <c r="G26"/>
  <c r="G24" s="1"/>
  <c r="G17" s="1"/>
  <c r="D26"/>
  <c r="K24"/>
  <c r="K17" s="1"/>
  <c r="J24"/>
  <c r="H24"/>
  <c r="H17" s="1"/>
  <c r="E24"/>
  <c r="E17" s="1"/>
  <c r="D24"/>
  <c r="J23"/>
  <c r="G23"/>
  <c r="D23"/>
  <c r="J22"/>
  <c r="G22"/>
  <c r="D22"/>
  <c r="J21"/>
  <c r="G21"/>
  <c r="D21"/>
  <c r="K19"/>
  <c r="J19"/>
  <c r="H19"/>
  <c r="G19"/>
  <c r="E19"/>
  <c r="D19"/>
  <c r="J17"/>
  <c r="D17"/>
  <c r="L15"/>
  <c r="F15"/>
  <c r="N311" i="2"/>
  <c r="M311"/>
  <c r="M309" s="1"/>
  <c r="L311"/>
  <c r="K311"/>
  <c r="K309" s="1"/>
  <c r="J311"/>
  <c r="I311"/>
  <c r="I309" s="1"/>
  <c r="H311"/>
  <c r="G311"/>
  <c r="G309" s="1"/>
  <c r="F311"/>
  <c r="N309"/>
  <c r="L309"/>
  <c r="J309"/>
  <c r="H309"/>
  <c r="F309"/>
  <c r="L308"/>
  <c r="I308"/>
  <c r="F308"/>
  <c r="L307"/>
  <c r="L305" s="1"/>
  <c r="I307"/>
  <c r="F307"/>
  <c r="F305" s="1"/>
  <c r="N305"/>
  <c r="M305"/>
  <c r="K305"/>
  <c r="J305"/>
  <c r="I305"/>
  <c r="H305"/>
  <c r="G305"/>
  <c r="L303"/>
  <c r="L301" s="1"/>
  <c r="I303"/>
  <c r="F303"/>
  <c r="F301" s="1"/>
  <c r="N301"/>
  <c r="M301"/>
  <c r="K301"/>
  <c r="J301"/>
  <c r="I301"/>
  <c r="H301"/>
  <c r="G301"/>
  <c r="L300"/>
  <c r="L298" s="1"/>
  <c r="I300"/>
  <c r="F300"/>
  <c r="F298" s="1"/>
  <c r="N298"/>
  <c r="M298"/>
  <c r="K298"/>
  <c r="J298"/>
  <c r="I298"/>
  <c r="H298"/>
  <c r="G298"/>
  <c r="L297"/>
  <c r="L295" s="1"/>
  <c r="I297"/>
  <c r="F297"/>
  <c r="F295" s="1"/>
  <c r="N295"/>
  <c r="M295"/>
  <c r="K295"/>
  <c r="J295"/>
  <c r="I295"/>
  <c r="H295"/>
  <c r="G295"/>
  <c r="L294"/>
  <c r="L292" s="1"/>
  <c r="I294"/>
  <c r="F294"/>
  <c r="F292" s="1"/>
  <c r="N292"/>
  <c r="M292"/>
  <c r="K292"/>
  <c r="J292"/>
  <c r="I292"/>
  <c r="H292"/>
  <c r="G292"/>
  <c r="L291"/>
  <c r="L289" s="1"/>
  <c r="I291"/>
  <c r="F291"/>
  <c r="F289" s="1"/>
  <c r="N289"/>
  <c r="M289"/>
  <c r="K289"/>
  <c r="J289"/>
  <c r="I289"/>
  <c r="H289"/>
  <c r="G289"/>
  <c r="L288"/>
  <c r="L286" s="1"/>
  <c r="I288"/>
  <c r="F288"/>
  <c r="F286" s="1"/>
  <c r="N286"/>
  <c r="M286"/>
  <c r="K286"/>
  <c r="J286"/>
  <c r="I286"/>
  <c r="H286"/>
  <c r="G286"/>
  <c r="L285"/>
  <c r="L283" s="1"/>
  <c r="I285"/>
  <c r="F285"/>
  <c r="F283" s="1"/>
  <c r="N283"/>
  <c r="M283"/>
  <c r="K283"/>
  <c r="J283"/>
  <c r="I283"/>
  <c r="I277" s="1"/>
  <c r="H283"/>
  <c r="G283"/>
  <c r="L282"/>
  <c r="I282"/>
  <c r="F282"/>
  <c r="L281"/>
  <c r="I281"/>
  <c r="I279" s="1"/>
  <c r="F281"/>
  <c r="N279"/>
  <c r="N277" s="1"/>
  <c r="M279"/>
  <c r="L279"/>
  <c r="L277" s="1"/>
  <c r="K279"/>
  <c r="J279"/>
  <c r="J277" s="1"/>
  <c r="H279"/>
  <c r="H277" s="1"/>
  <c r="G279"/>
  <c r="F279"/>
  <c r="F277" s="1"/>
  <c r="M277"/>
  <c r="K277"/>
  <c r="G277"/>
  <c r="L276"/>
  <c r="L274" s="1"/>
  <c r="I276"/>
  <c r="F276"/>
  <c r="F274" s="1"/>
  <c r="N274"/>
  <c r="M274"/>
  <c r="K274"/>
  <c r="J274"/>
  <c r="I274"/>
  <c r="H274"/>
  <c r="G274"/>
  <c r="L273"/>
  <c r="L271" s="1"/>
  <c r="I273"/>
  <c r="F273"/>
  <c r="F271" s="1"/>
  <c r="N271"/>
  <c r="M271"/>
  <c r="K271"/>
  <c r="J271"/>
  <c r="I271"/>
  <c r="H271"/>
  <c r="G271"/>
  <c r="L270"/>
  <c r="L268" s="1"/>
  <c r="I270"/>
  <c r="F270"/>
  <c r="F268" s="1"/>
  <c r="N268"/>
  <c r="M268"/>
  <c r="K268"/>
  <c r="J268"/>
  <c r="I268"/>
  <c r="H268"/>
  <c r="G268"/>
  <c r="L267"/>
  <c r="I267"/>
  <c r="F267"/>
  <c r="L266"/>
  <c r="I266"/>
  <c r="I264" s="1"/>
  <c r="F266"/>
  <c r="N264"/>
  <c r="M264"/>
  <c r="L264"/>
  <c r="K264"/>
  <c r="J264"/>
  <c r="H264"/>
  <c r="G264"/>
  <c r="F264"/>
  <c r="L263"/>
  <c r="I263"/>
  <c r="I260" s="1"/>
  <c r="F263"/>
  <c r="L262"/>
  <c r="L260" s="1"/>
  <c r="I262"/>
  <c r="F262"/>
  <c r="F260" s="1"/>
  <c r="N260"/>
  <c r="M260"/>
  <c r="M246" s="1"/>
  <c r="K260"/>
  <c r="J260"/>
  <c r="H260"/>
  <c r="G260"/>
  <c r="L259"/>
  <c r="I259"/>
  <c r="F259"/>
  <c r="F256" s="1"/>
  <c r="L258"/>
  <c r="I258"/>
  <c r="I256" s="1"/>
  <c r="F258"/>
  <c r="N256"/>
  <c r="M256"/>
  <c r="L256"/>
  <c r="K256"/>
  <c r="J256"/>
  <c r="H256"/>
  <c r="G256"/>
  <c r="L255"/>
  <c r="I255"/>
  <c r="F255"/>
  <c r="L254"/>
  <c r="L252" s="1"/>
  <c r="I254"/>
  <c r="F254"/>
  <c r="F252" s="1"/>
  <c r="N252"/>
  <c r="M252"/>
  <c r="K252"/>
  <c r="J252"/>
  <c r="I252"/>
  <c r="I246" s="1"/>
  <c r="H252"/>
  <c r="G252"/>
  <c r="L251"/>
  <c r="I251"/>
  <c r="F251"/>
  <c r="L250"/>
  <c r="I250"/>
  <c r="I248" s="1"/>
  <c r="F250"/>
  <c r="N248"/>
  <c r="M248"/>
  <c r="L248"/>
  <c r="K248"/>
  <c r="J248"/>
  <c r="H248"/>
  <c r="H246" s="1"/>
  <c r="G248"/>
  <c r="F248"/>
  <c r="K246"/>
  <c r="G246"/>
  <c r="L245"/>
  <c r="L243" s="1"/>
  <c r="I245"/>
  <c r="F245"/>
  <c r="F243" s="1"/>
  <c r="N243"/>
  <c r="M243"/>
  <c r="K243"/>
  <c r="J243"/>
  <c r="I243"/>
  <c r="H243"/>
  <c r="G243"/>
  <c r="L242"/>
  <c r="L240" s="1"/>
  <c r="I242"/>
  <c r="F242"/>
  <c r="F240" s="1"/>
  <c r="N240"/>
  <c r="M240"/>
  <c r="K240"/>
  <c r="J240"/>
  <c r="I240"/>
  <c r="H240"/>
  <c r="G240"/>
  <c r="L239"/>
  <c r="I239"/>
  <c r="F239"/>
  <c r="L238"/>
  <c r="I238"/>
  <c r="F238"/>
  <c r="L237"/>
  <c r="L235" s="1"/>
  <c r="I237"/>
  <c r="F237"/>
  <c r="F235" s="1"/>
  <c r="N235"/>
  <c r="M235"/>
  <c r="K235"/>
  <c r="J235"/>
  <c r="I235"/>
  <c r="H235"/>
  <c r="G235"/>
  <c r="L234"/>
  <c r="I234"/>
  <c r="F234"/>
  <c r="L233"/>
  <c r="I233"/>
  <c r="F233"/>
  <c r="L232"/>
  <c r="L230" s="1"/>
  <c r="I232"/>
  <c r="F232"/>
  <c r="F230" s="1"/>
  <c r="N230"/>
  <c r="M230"/>
  <c r="K230"/>
  <c r="J230"/>
  <c r="I230"/>
  <c r="H230"/>
  <c r="G230"/>
  <c r="L229"/>
  <c r="I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L221" s="1"/>
  <c r="I223"/>
  <c r="F223"/>
  <c r="F221" s="1"/>
  <c r="N221"/>
  <c r="M221"/>
  <c r="K221"/>
  <c r="J221"/>
  <c r="I221"/>
  <c r="H221"/>
  <c r="G221"/>
  <c r="L220"/>
  <c r="L218" s="1"/>
  <c r="I220"/>
  <c r="F220"/>
  <c r="F218" s="1"/>
  <c r="N218"/>
  <c r="M218"/>
  <c r="M216" s="1"/>
  <c r="K218"/>
  <c r="K216" s="1"/>
  <c r="J218"/>
  <c r="I218"/>
  <c r="I216" s="1"/>
  <c r="H218"/>
  <c r="G218"/>
  <c r="G216" s="1"/>
  <c r="N216"/>
  <c r="L216"/>
  <c r="J216"/>
  <c r="H216"/>
  <c r="F216"/>
  <c r="L215"/>
  <c r="I215"/>
  <c r="F215"/>
  <c r="L214"/>
  <c r="L212" s="1"/>
  <c r="I214"/>
  <c r="F214"/>
  <c r="F212" s="1"/>
  <c r="N212"/>
  <c r="M212"/>
  <c r="K212"/>
  <c r="J212"/>
  <c r="I212"/>
  <c r="H212"/>
  <c r="G212"/>
  <c r="L211"/>
  <c r="L209" s="1"/>
  <c r="I211"/>
  <c r="F211"/>
  <c r="F209" s="1"/>
  <c r="N209"/>
  <c r="M209"/>
  <c r="K209"/>
  <c r="J209"/>
  <c r="I209"/>
  <c r="H209"/>
  <c r="G209"/>
  <c r="L208"/>
  <c r="L206" s="1"/>
  <c r="I208"/>
  <c r="F208"/>
  <c r="F206" s="1"/>
  <c r="N206"/>
  <c r="M206"/>
  <c r="K206"/>
  <c r="J206"/>
  <c r="I206"/>
  <c r="H206"/>
  <c r="G206"/>
  <c r="L205"/>
  <c r="I205"/>
  <c r="F205"/>
  <c r="L204"/>
  <c r="I204"/>
  <c r="F204"/>
  <c r="L203"/>
  <c r="I203"/>
  <c r="F203"/>
  <c r="L202"/>
  <c r="I202"/>
  <c r="I200" s="1"/>
  <c r="F202"/>
  <c r="N200"/>
  <c r="M200"/>
  <c r="L200"/>
  <c r="K200"/>
  <c r="J200"/>
  <c r="H200"/>
  <c r="H187" s="1"/>
  <c r="G200"/>
  <c r="F200"/>
  <c r="L199"/>
  <c r="I199"/>
  <c r="F199"/>
  <c r="L198"/>
  <c r="I198"/>
  <c r="F198"/>
  <c r="L197"/>
  <c r="I197"/>
  <c r="I194" s="1"/>
  <c r="F197"/>
  <c r="L196"/>
  <c r="L194" s="1"/>
  <c r="I196"/>
  <c r="F196"/>
  <c r="F194" s="1"/>
  <c r="N194"/>
  <c r="M194"/>
  <c r="K194"/>
  <c r="J194"/>
  <c r="H194"/>
  <c r="G194"/>
  <c r="L193"/>
  <c r="I193"/>
  <c r="F193"/>
  <c r="L192"/>
  <c r="I192"/>
  <c r="I189" s="1"/>
  <c r="F192"/>
  <c r="L191"/>
  <c r="L189" s="1"/>
  <c r="L187" s="1"/>
  <c r="I191"/>
  <c r="F191"/>
  <c r="F189" s="1"/>
  <c r="N189"/>
  <c r="M189"/>
  <c r="M187" s="1"/>
  <c r="K189"/>
  <c r="J189"/>
  <c r="H189"/>
  <c r="G189"/>
  <c r="N187"/>
  <c r="J187"/>
  <c r="F187"/>
  <c r="L186"/>
  <c r="I186"/>
  <c r="I184" s="1"/>
  <c r="F186"/>
  <c r="N184"/>
  <c r="M184"/>
  <c r="L184"/>
  <c r="K184"/>
  <c r="J184"/>
  <c r="H184"/>
  <c r="G184"/>
  <c r="F184"/>
  <c r="L183"/>
  <c r="I183"/>
  <c r="I181" s="1"/>
  <c r="F183"/>
  <c r="N181"/>
  <c r="M181"/>
  <c r="L181"/>
  <c r="K181"/>
  <c r="J181"/>
  <c r="H181"/>
  <c r="G181"/>
  <c r="F181"/>
  <c r="L180"/>
  <c r="I180"/>
  <c r="I178" s="1"/>
  <c r="F180"/>
  <c r="N178"/>
  <c r="M178"/>
  <c r="L178"/>
  <c r="K178"/>
  <c r="J178"/>
  <c r="H178"/>
  <c r="G178"/>
  <c r="F178"/>
  <c r="L177"/>
  <c r="I177"/>
  <c r="I175" s="1"/>
  <c r="F177"/>
  <c r="N175"/>
  <c r="M175"/>
  <c r="L175"/>
  <c r="K175"/>
  <c r="J175"/>
  <c r="H175"/>
  <c r="G175"/>
  <c r="F175"/>
  <c r="L174"/>
  <c r="I174"/>
  <c r="I172" s="1"/>
  <c r="F174"/>
  <c r="N172"/>
  <c r="M172"/>
  <c r="L172"/>
  <c r="K172"/>
  <c r="J172"/>
  <c r="H172"/>
  <c r="G172"/>
  <c r="F172"/>
  <c r="L171"/>
  <c r="I171"/>
  <c r="I169" s="1"/>
  <c r="I167" s="1"/>
  <c r="F171"/>
  <c r="N169"/>
  <c r="N167" s="1"/>
  <c r="M169"/>
  <c r="L169"/>
  <c r="L167" s="1"/>
  <c r="K169"/>
  <c r="J169"/>
  <c r="J167" s="1"/>
  <c r="H169"/>
  <c r="H167" s="1"/>
  <c r="G169"/>
  <c r="F169"/>
  <c r="F167" s="1"/>
  <c r="M167"/>
  <c r="K167"/>
  <c r="G167"/>
  <c r="L166"/>
  <c r="L164" s="1"/>
  <c r="I166"/>
  <c r="F166"/>
  <c r="F164" s="1"/>
  <c r="N164"/>
  <c r="M164"/>
  <c r="K164"/>
  <c r="J164"/>
  <c r="I164"/>
  <c r="H164"/>
  <c r="G164"/>
  <c r="L163"/>
  <c r="L161" s="1"/>
  <c r="I163"/>
  <c r="F163"/>
  <c r="F161" s="1"/>
  <c r="N161"/>
  <c r="M161"/>
  <c r="K161"/>
  <c r="J161"/>
  <c r="I161"/>
  <c r="H161"/>
  <c r="G161"/>
  <c r="L160"/>
  <c r="L158" s="1"/>
  <c r="I160"/>
  <c r="F160"/>
  <c r="F158" s="1"/>
  <c r="N158"/>
  <c r="M158"/>
  <c r="K158"/>
  <c r="J158"/>
  <c r="I158"/>
  <c r="H158"/>
  <c r="G158"/>
  <c r="L157"/>
  <c r="L155" s="1"/>
  <c r="I157"/>
  <c r="F157"/>
  <c r="F155" s="1"/>
  <c r="N155"/>
  <c r="M155"/>
  <c r="K155"/>
  <c r="J155"/>
  <c r="I155"/>
  <c r="H155"/>
  <c r="G155"/>
  <c r="L154"/>
  <c r="L152" s="1"/>
  <c r="I154"/>
  <c r="F154"/>
  <c r="F152" s="1"/>
  <c r="N152"/>
  <c r="M152"/>
  <c r="K152"/>
  <c r="J152"/>
  <c r="I152"/>
  <c r="H152"/>
  <c r="G152"/>
  <c r="L151"/>
  <c r="L149" s="1"/>
  <c r="L147" s="1"/>
  <c r="I151"/>
  <c r="F151"/>
  <c r="F149" s="1"/>
  <c r="F147" s="1"/>
  <c r="N149"/>
  <c r="M149"/>
  <c r="M147" s="1"/>
  <c r="K149"/>
  <c r="K147" s="1"/>
  <c r="J149"/>
  <c r="I149"/>
  <c r="I147" s="1"/>
  <c r="H149"/>
  <c r="G149"/>
  <c r="G147" s="1"/>
  <c r="N147"/>
  <c r="J147"/>
  <c r="H147"/>
  <c r="L146"/>
  <c r="I146"/>
  <c r="I144" s="1"/>
  <c r="F146"/>
  <c r="N144"/>
  <c r="M144"/>
  <c r="L144"/>
  <c r="K144"/>
  <c r="J144"/>
  <c r="H144"/>
  <c r="G144"/>
  <c r="F144"/>
  <c r="L143"/>
  <c r="I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I135" s="1"/>
  <c r="F137"/>
  <c r="N135"/>
  <c r="M135"/>
  <c r="L135"/>
  <c r="K135"/>
  <c r="J135"/>
  <c r="H135"/>
  <c r="G135"/>
  <c r="F135"/>
  <c r="L134"/>
  <c r="I134"/>
  <c r="F134"/>
  <c r="L133"/>
  <c r="I133"/>
  <c r="F133"/>
  <c r="L132"/>
  <c r="I132"/>
  <c r="F132"/>
  <c r="L131"/>
  <c r="L129" s="1"/>
  <c r="I131"/>
  <c r="F131"/>
  <c r="F129" s="1"/>
  <c r="N129"/>
  <c r="M129"/>
  <c r="K129"/>
  <c r="J129"/>
  <c r="I129"/>
  <c r="H129"/>
  <c r="G129"/>
  <c r="L128"/>
  <c r="L126" s="1"/>
  <c r="I128"/>
  <c r="F128"/>
  <c r="F126" s="1"/>
  <c r="N126"/>
  <c r="M126"/>
  <c r="K126"/>
  <c r="J126"/>
  <c r="I126"/>
  <c r="H126"/>
  <c r="G126"/>
  <c r="L125"/>
  <c r="I125"/>
  <c r="F125"/>
  <c r="L124"/>
  <c r="I124"/>
  <c r="F124"/>
  <c r="L123"/>
  <c r="I123"/>
  <c r="F123"/>
  <c r="L122"/>
  <c r="I122"/>
  <c r="F122"/>
  <c r="L121"/>
  <c r="L119" s="1"/>
  <c r="I121"/>
  <c r="F121"/>
  <c r="F119" s="1"/>
  <c r="N119"/>
  <c r="M119"/>
  <c r="K119"/>
  <c r="J119"/>
  <c r="I119"/>
  <c r="H119"/>
  <c r="G119"/>
  <c r="L118"/>
  <c r="I118"/>
  <c r="F118"/>
  <c r="L117"/>
  <c r="I117"/>
  <c r="F117"/>
  <c r="L116"/>
  <c r="L114" s="1"/>
  <c r="I116"/>
  <c r="F116"/>
  <c r="F114" s="1"/>
  <c r="N114"/>
  <c r="M114"/>
  <c r="K114"/>
  <c r="J114"/>
  <c r="I114"/>
  <c r="H114"/>
  <c r="G114"/>
  <c r="L113"/>
  <c r="I113"/>
  <c r="F113"/>
  <c r="L112"/>
  <c r="I112"/>
  <c r="F112"/>
  <c r="L111"/>
  <c r="I111"/>
  <c r="F111"/>
  <c r="L110"/>
  <c r="I110"/>
  <c r="F110"/>
  <c r="L109"/>
  <c r="I109"/>
  <c r="F109"/>
  <c r="L108"/>
  <c r="I108"/>
  <c r="I106" s="1"/>
  <c r="F108"/>
  <c r="N106"/>
  <c r="M106"/>
  <c r="L106"/>
  <c r="K106"/>
  <c r="J106"/>
  <c r="H106"/>
  <c r="G106"/>
  <c r="F106"/>
  <c r="L105"/>
  <c r="I105"/>
  <c r="F105"/>
  <c r="L104"/>
  <c r="I104"/>
  <c r="F104"/>
  <c r="L103"/>
  <c r="I103"/>
  <c r="F103"/>
  <c r="L102"/>
  <c r="L100" s="1"/>
  <c r="I102"/>
  <c r="F102"/>
  <c r="F100" s="1"/>
  <c r="N100"/>
  <c r="M100"/>
  <c r="K100"/>
  <c r="J100"/>
  <c r="I100"/>
  <c r="H100"/>
  <c r="G100"/>
  <c r="L99"/>
  <c r="I99"/>
  <c r="F99"/>
  <c r="L98"/>
  <c r="I98"/>
  <c r="I96" s="1"/>
  <c r="I94" s="1"/>
  <c r="F98"/>
  <c r="N96"/>
  <c r="N94" s="1"/>
  <c r="M96"/>
  <c r="L96"/>
  <c r="L94" s="1"/>
  <c r="K96"/>
  <c r="J96"/>
  <c r="J94" s="1"/>
  <c r="H96"/>
  <c r="H94" s="1"/>
  <c r="G96"/>
  <c r="F96"/>
  <c r="F94" s="1"/>
  <c r="M94"/>
  <c r="K94"/>
  <c r="G94"/>
  <c r="L93"/>
  <c r="L91" s="1"/>
  <c r="I93"/>
  <c r="F93"/>
  <c r="F91" s="1"/>
  <c r="N91"/>
  <c r="M91"/>
  <c r="K91"/>
  <c r="J91"/>
  <c r="I91"/>
  <c r="H91"/>
  <c r="G91"/>
  <c r="L90"/>
  <c r="L88" s="1"/>
  <c r="I90"/>
  <c r="F90"/>
  <c r="F88" s="1"/>
  <c r="N88"/>
  <c r="M88"/>
  <c r="K88"/>
  <c r="J88"/>
  <c r="I88"/>
  <c r="H88"/>
  <c r="G88"/>
  <c r="L87"/>
  <c r="L85" s="1"/>
  <c r="I87"/>
  <c r="F87"/>
  <c r="F85" s="1"/>
  <c r="N85"/>
  <c r="M85"/>
  <c r="K85"/>
  <c r="J85"/>
  <c r="I85"/>
  <c r="H85"/>
  <c r="G85"/>
  <c r="L84"/>
  <c r="L82" s="1"/>
  <c r="I84"/>
  <c r="F84"/>
  <c r="F82" s="1"/>
  <c r="N82"/>
  <c r="M82"/>
  <c r="K82"/>
  <c r="J82"/>
  <c r="I82"/>
  <c r="H82"/>
  <c r="G82"/>
  <c r="L81"/>
  <c r="L79" s="1"/>
  <c r="I81"/>
  <c r="F81"/>
  <c r="F79" s="1"/>
  <c r="N79"/>
  <c r="M79"/>
  <c r="K79"/>
  <c r="J79"/>
  <c r="I79"/>
  <c r="H79"/>
  <c r="G79"/>
  <c r="L78"/>
  <c r="I78"/>
  <c r="F78"/>
  <c r="L77"/>
  <c r="I77"/>
  <c r="I75" s="1"/>
  <c r="F77"/>
  <c r="N75"/>
  <c r="M75"/>
  <c r="L75"/>
  <c r="K75"/>
  <c r="J75"/>
  <c r="H75"/>
  <c r="G75"/>
  <c r="F75"/>
  <c r="L74"/>
  <c r="I74"/>
  <c r="I72" s="1"/>
  <c r="F74"/>
  <c r="N72"/>
  <c r="M72"/>
  <c r="L72"/>
  <c r="K72"/>
  <c r="J72"/>
  <c r="H72"/>
  <c r="G72"/>
  <c r="F72"/>
  <c r="L71"/>
  <c r="I71"/>
  <c r="F71"/>
  <c r="L70"/>
  <c r="I70"/>
  <c r="F70"/>
  <c r="L69"/>
  <c r="I69"/>
  <c r="I67" s="1"/>
  <c r="I65" s="1"/>
  <c r="F69"/>
  <c r="N67"/>
  <c r="N65" s="1"/>
  <c r="M67"/>
  <c r="L67"/>
  <c r="L65" s="1"/>
  <c r="K67"/>
  <c r="J67"/>
  <c r="J65" s="1"/>
  <c r="H67"/>
  <c r="H65" s="1"/>
  <c r="G67"/>
  <c r="F67"/>
  <c r="F65" s="1"/>
  <c r="M65"/>
  <c r="K65"/>
  <c r="G65"/>
  <c r="L64"/>
  <c r="L62" s="1"/>
  <c r="I64"/>
  <c r="F64"/>
  <c r="F62" s="1"/>
  <c r="N62"/>
  <c r="M62"/>
  <c r="K62"/>
  <c r="J62"/>
  <c r="I62"/>
  <c r="H62"/>
  <c r="G62"/>
  <c r="L61"/>
  <c r="L59" s="1"/>
  <c r="I61"/>
  <c r="F61"/>
  <c r="F59" s="1"/>
  <c r="N59"/>
  <c r="M59"/>
  <c r="K59"/>
  <c r="J59"/>
  <c r="I59"/>
  <c r="H59"/>
  <c r="G59"/>
  <c r="L58"/>
  <c r="L56" s="1"/>
  <c r="I58"/>
  <c r="F58"/>
  <c r="F56" s="1"/>
  <c r="N56"/>
  <c r="M56"/>
  <c r="K56"/>
  <c r="J56"/>
  <c r="I56"/>
  <c r="H56"/>
  <c r="G56"/>
  <c r="L55"/>
  <c r="L53" s="1"/>
  <c r="I55"/>
  <c r="F55"/>
  <c r="F53" s="1"/>
  <c r="N53"/>
  <c r="M53"/>
  <c r="K53"/>
  <c r="J53"/>
  <c r="I53"/>
  <c r="H53"/>
  <c r="G53"/>
  <c r="L52"/>
  <c r="L50" s="1"/>
  <c r="L48" s="1"/>
  <c r="I52"/>
  <c r="F52"/>
  <c r="F50" s="1"/>
  <c r="F48" s="1"/>
  <c r="N50"/>
  <c r="M50"/>
  <c r="M48" s="1"/>
  <c r="K50"/>
  <c r="K48" s="1"/>
  <c r="J50"/>
  <c r="I50"/>
  <c r="I48" s="1"/>
  <c r="H50"/>
  <c r="G50"/>
  <c r="G48" s="1"/>
  <c r="N48"/>
  <c r="J48"/>
  <c r="H48"/>
  <c r="L47"/>
  <c r="I47"/>
  <c r="F47"/>
  <c r="L46"/>
  <c r="L44" s="1"/>
  <c r="L42" s="1"/>
  <c r="I46"/>
  <c r="F46"/>
  <c r="F44" s="1"/>
  <c r="F42" s="1"/>
  <c r="N44"/>
  <c r="M44"/>
  <c r="M42" s="1"/>
  <c r="K44"/>
  <c r="K42" s="1"/>
  <c r="J44"/>
  <c r="I44"/>
  <c r="I42" s="1"/>
  <c r="H44"/>
  <c r="G44"/>
  <c r="G42" s="1"/>
  <c r="N42"/>
  <c r="J42"/>
  <c r="H42"/>
  <c r="L41"/>
  <c r="I41"/>
  <c r="I39" s="1"/>
  <c r="F41"/>
  <c r="N39"/>
  <c r="M39"/>
  <c r="L39"/>
  <c r="K39"/>
  <c r="J39"/>
  <c r="H39"/>
  <c r="G39"/>
  <c r="F39"/>
  <c r="L38"/>
  <c r="I38"/>
  <c r="I36" s="1"/>
  <c r="F38"/>
  <c r="N36"/>
  <c r="M36"/>
  <c r="L36"/>
  <c r="K36"/>
  <c r="J36"/>
  <c r="H36"/>
  <c r="G36"/>
  <c r="F36"/>
  <c r="L35"/>
  <c r="I35"/>
  <c r="I33" s="1"/>
  <c r="F35"/>
  <c r="N33"/>
  <c r="M33"/>
  <c r="L33"/>
  <c r="K33"/>
  <c r="J33"/>
  <c r="H33"/>
  <c r="G33"/>
  <c r="F33"/>
  <c r="L32"/>
  <c r="I32"/>
  <c r="I30" s="1"/>
  <c r="F32"/>
  <c r="N30"/>
  <c r="M30"/>
  <c r="L30"/>
  <c r="K30"/>
  <c r="J30"/>
  <c r="H30"/>
  <c r="G30"/>
  <c r="F30"/>
  <c r="L29"/>
  <c r="I29"/>
  <c r="F29"/>
  <c r="L28"/>
  <c r="I28"/>
  <c r="F28"/>
  <c r="L27"/>
  <c r="I27"/>
  <c r="I25" s="1"/>
  <c r="F27"/>
  <c r="N25"/>
  <c r="M25"/>
  <c r="L25"/>
  <c r="K25"/>
  <c r="J25"/>
  <c r="H25"/>
  <c r="G25"/>
  <c r="F25"/>
  <c r="L24"/>
  <c r="I24"/>
  <c r="F24"/>
  <c r="L23"/>
  <c r="L21" s="1"/>
  <c r="I23"/>
  <c r="F23"/>
  <c r="F21" s="1"/>
  <c r="N21"/>
  <c r="M21"/>
  <c r="K21"/>
  <c r="J21"/>
  <c r="I21"/>
  <c r="H21"/>
  <c r="G21"/>
  <c r="L20"/>
  <c r="I20"/>
  <c r="F20"/>
  <c r="L19"/>
  <c r="I19"/>
  <c r="F19"/>
  <c r="L18"/>
  <c r="L16" s="1"/>
  <c r="L14" s="1"/>
  <c r="I18"/>
  <c r="F18"/>
  <c r="F16" s="1"/>
  <c r="F14" s="1"/>
  <c r="N16"/>
  <c r="M16"/>
  <c r="M14" s="1"/>
  <c r="M13" s="1"/>
  <c r="J19" i="4" s="1"/>
  <c r="K16" i="2"/>
  <c r="K14" s="1"/>
  <c r="J16"/>
  <c r="I16"/>
  <c r="I14" s="1"/>
  <c r="H16"/>
  <c r="G16"/>
  <c r="G14" s="1"/>
  <c r="N14"/>
  <c r="J14"/>
  <c r="H14"/>
  <c r="H13" s="1"/>
  <c r="J119" i="1"/>
  <c r="G119"/>
  <c r="D119"/>
  <c r="J118"/>
  <c r="G118"/>
  <c r="D118"/>
  <c r="J117"/>
  <c r="J116" s="1"/>
  <c r="G117"/>
  <c r="D117"/>
  <c r="D116" s="1"/>
  <c r="L116"/>
  <c r="K116"/>
  <c r="I116"/>
  <c r="H116"/>
  <c r="G116"/>
  <c r="F116"/>
  <c r="E116"/>
  <c r="J115"/>
  <c r="J113" s="1"/>
  <c r="G115"/>
  <c r="D115"/>
  <c r="D113" s="1"/>
  <c r="J114"/>
  <c r="G114"/>
  <c r="G113" s="1"/>
  <c r="D114"/>
  <c r="L113"/>
  <c r="I113"/>
  <c r="F113"/>
  <c r="J112"/>
  <c r="J110" s="1"/>
  <c r="G112"/>
  <c r="D112"/>
  <c r="D110" s="1"/>
  <c r="J111"/>
  <c r="G111"/>
  <c r="G110" s="1"/>
  <c r="D111"/>
  <c r="K110"/>
  <c r="H110"/>
  <c r="E110"/>
  <c r="J109"/>
  <c r="J107" s="1"/>
  <c r="G109"/>
  <c r="D109"/>
  <c r="D107" s="1"/>
  <c r="J108"/>
  <c r="G108"/>
  <c r="G107" s="1"/>
  <c r="D108"/>
  <c r="K107"/>
  <c r="H107"/>
  <c r="E107"/>
  <c r="J106"/>
  <c r="G106"/>
  <c r="D106"/>
  <c r="J105"/>
  <c r="G105"/>
  <c r="D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J84" s="1"/>
  <c r="J83" s="1"/>
  <c r="G86"/>
  <c r="D86"/>
  <c r="D84" s="1"/>
  <c r="D83" s="1"/>
  <c r="J85"/>
  <c r="G85"/>
  <c r="G84" s="1"/>
  <c r="G83" s="1"/>
  <c r="D85"/>
  <c r="K84"/>
  <c r="H84"/>
  <c r="E84"/>
  <c r="K83"/>
  <c r="H83"/>
  <c r="E83"/>
  <c r="J82"/>
  <c r="G82"/>
  <c r="D82"/>
  <c r="J81"/>
  <c r="G81"/>
  <c r="D81"/>
  <c r="J80"/>
  <c r="G80"/>
  <c r="D80"/>
  <c r="K79"/>
  <c r="J79"/>
  <c r="H79"/>
  <c r="G79"/>
  <c r="E79"/>
  <c r="D79"/>
  <c r="J78"/>
  <c r="G78"/>
  <c r="D78"/>
  <c r="J77"/>
  <c r="G77"/>
  <c r="D77"/>
  <c r="J76"/>
  <c r="G76"/>
  <c r="D76"/>
  <c r="J75"/>
  <c r="G75"/>
  <c r="D75"/>
  <c r="K74"/>
  <c r="J74"/>
  <c r="H74"/>
  <c r="G74"/>
  <c r="E74"/>
  <c r="D74"/>
  <c r="J73"/>
  <c r="G73"/>
  <c r="G72" s="1"/>
  <c r="G69" s="1"/>
  <c r="D73"/>
  <c r="K72"/>
  <c r="J72"/>
  <c r="H72"/>
  <c r="H69" s="1"/>
  <c r="E72"/>
  <c r="D72"/>
  <c r="J71"/>
  <c r="G71"/>
  <c r="D71"/>
  <c r="L70"/>
  <c r="J70"/>
  <c r="I70"/>
  <c r="G70"/>
  <c r="F70"/>
  <c r="D70"/>
  <c r="L69"/>
  <c r="K69"/>
  <c r="I69"/>
  <c r="F69"/>
  <c r="E69"/>
  <c r="J68"/>
  <c r="J66" s="1"/>
  <c r="G68"/>
  <c r="D68"/>
  <c r="D66" s="1"/>
  <c r="J67"/>
  <c r="G67"/>
  <c r="G66" s="1"/>
  <c r="D67"/>
  <c r="L66"/>
  <c r="I66"/>
  <c r="F66"/>
  <c r="J65"/>
  <c r="G65"/>
  <c r="D65"/>
  <c r="J64"/>
  <c r="G64"/>
  <c r="D64"/>
  <c r="J63"/>
  <c r="J61" s="1"/>
  <c r="J59" s="1"/>
  <c r="G63"/>
  <c r="D63"/>
  <c r="D61" s="1"/>
  <c r="D59" s="1"/>
  <c r="D50" s="1"/>
  <c r="J62"/>
  <c r="G62"/>
  <c r="G61" s="1"/>
  <c r="G59" s="1"/>
  <c r="D62"/>
  <c r="K61"/>
  <c r="K59" s="1"/>
  <c r="K50" s="1"/>
  <c r="K13" s="1"/>
  <c r="J13" i="4" s="1"/>
  <c r="H61" i="1"/>
  <c r="H59" s="1"/>
  <c r="H50" s="1"/>
  <c r="E61"/>
  <c r="E59" s="1"/>
  <c r="E50" s="1"/>
  <c r="E13" s="1"/>
  <c r="J60"/>
  <c r="G60"/>
  <c r="D60"/>
  <c r="J58"/>
  <c r="G58"/>
  <c r="G57" s="1"/>
  <c r="D58"/>
  <c r="L57"/>
  <c r="J57"/>
  <c r="I57"/>
  <c r="F57"/>
  <c r="D57"/>
  <c r="J56"/>
  <c r="G56"/>
  <c r="D56"/>
  <c r="K55"/>
  <c r="J55"/>
  <c r="H55"/>
  <c r="G55"/>
  <c r="E55"/>
  <c r="D55"/>
  <c r="J54"/>
  <c r="G54"/>
  <c r="G53" s="1"/>
  <c r="G50" s="1"/>
  <c r="D54"/>
  <c r="L53"/>
  <c r="L50" s="1"/>
  <c r="L13" s="1"/>
  <c r="J53"/>
  <c r="I53"/>
  <c r="F53"/>
  <c r="D53"/>
  <c r="J52"/>
  <c r="G52"/>
  <c r="D52"/>
  <c r="K51"/>
  <c r="J51"/>
  <c r="H51"/>
  <c r="G51"/>
  <c r="E51"/>
  <c r="D51"/>
  <c r="I50"/>
  <c r="F50"/>
  <c r="J49"/>
  <c r="G49"/>
  <c r="D49"/>
  <c r="J48"/>
  <c r="G48"/>
  <c r="D48"/>
  <c r="J47"/>
  <c r="J45" s="1"/>
  <c r="J44" s="1"/>
  <c r="J14" s="1"/>
  <c r="G47"/>
  <c r="D47"/>
  <c r="J46"/>
  <c r="G46"/>
  <c r="G45" s="1"/>
  <c r="G44" s="1"/>
  <c r="D46"/>
  <c r="K45"/>
  <c r="H45"/>
  <c r="E45"/>
  <c r="D45"/>
  <c r="K44"/>
  <c r="H44"/>
  <c r="E44"/>
  <c r="D44"/>
  <c r="J43"/>
  <c r="G43"/>
  <c r="D43"/>
  <c r="J42"/>
  <c r="G42"/>
  <c r="G41" s="1"/>
  <c r="G14" s="1"/>
  <c r="G13" s="1"/>
  <c r="D42"/>
  <c r="K41"/>
  <c r="J41"/>
  <c r="H41"/>
  <c r="E41"/>
  <c r="D41"/>
  <c r="J40"/>
  <c r="G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K21"/>
  <c r="J21"/>
  <c r="H21"/>
  <c r="G21"/>
  <c r="E21"/>
  <c r="D21"/>
  <c r="J20"/>
  <c r="G20"/>
  <c r="D20"/>
  <c r="K19"/>
  <c r="J19"/>
  <c r="H19"/>
  <c r="G19"/>
  <c r="E19"/>
  <c r="D19"/>
  <c r="J18"/>
  <c r="G18"/>
  <c r="D18"/>
  <c r="J17"/>
  <c r="G17"/>
  <c r="D17"/>
  <c r="J16"/>
  <c r="G16"/>
  <c r="D16"/>
  <c r="K15"/>
  <c r="J15"/>
  <c r="H15"/>
  <c r="G15"/>
  <c r="E15"/>
  <c r="D15"/>
  <c r="K14"/>
  <c r="H14"/>
  <c r="E14"/>
  <c r="D14"/>
  <c r="I13"/>
  <c r="F13"/>
  <c r="E13" i="4" s="1"/>
  <c r="E18" s="1"/>
  <c r="J50" i="1" l="1"/>
  <c r="J13" s="1"/>
  <c r="H13"/>
  <c r="D69"/>
  <c r="J69"/>
  <c r="I187" i="2"/>
  <c r="I13" s="1"/>
  <c r="F13" i="3"/>
  <c r="G23" i="5"/>
  <c r="D13" i="1"/>
  <c r="E19" i="4"/>
  <c r="E61" i="5"/>
  <c r="E56" s="1"/>
  <c r="E45" s="1"/>
  <c r="E15" s="1"/>
  <c r="E13" s="1"/>
  <c r="K61"/>
  <c r="K56" s="1"/>
  <c r="K45" s="1"/>
  <c r="K15" s="1"/>
  <c r="K13" s="1"/>
  <c r="J18" i="4" s="1"/>
  <c r="G187" i="2"/>
  <c r="G13" s="1"/>
  <c r="K187"/>
  <c r="K13" s="1"/>
  <c r="J246"/>
  <c r="J13" s="1"/>
  <c r="L246"/>
  <c r="L13" s="1"/>
  <c r="N246"/>
  <c r="N13" s="1"/>
  <c r="D98" i="3"/>
  <c r="G108"/>
  <c r="G98" s="1"/>
  <c r="G15" s="1"/>
  <c r="G13" s="1"/>
  <c r="D108"/>
  <c r="J108"/>
  <c r="J98" s="1"/>
  <c r="J15" s="1"/>
  <c r="J13" s="1"/>
  <c r="H112"/>
  <c r="H108" s="1"/>
  <c r="H98" s="1"/>
  <c r="H15" s="1"/>
  <c r="H13" s="1"/>
  <c r="G170"/>
  <c r="G168" s="1"/>
  <c r="D170"/>
  <c r="D168" s="1"/>
  <c r="J170"/>
  <c r="J168" s="1"/>
  <c r="G17" i="5"/>
  <c r="J56"/>
  <c r="I70"/>
  <c r="G70" s="1"/>
  <c r="G64" s="1"/>
  <c r="G56" s="1"/>
  <c r="G45" s="1"/>
  <c r="D83"/>
  <c r="D77" s="1"/>
  <c r="D75" s="1"/>
  <c r="J83"/>
  <c r="J77" s="1"/>
  <c r="J75" s="1"/>
  <c r="F246" i="2"/>
  <c r="F13" s="1"/>
  <c r="C19" i="4" s="1"/>
  <c r="D15" i="3"/>
  <c r="D13" s="1"/>
  <c r="J23" i="5"/>
  <c r="J17" s="1"/>
  <c r="J15" s="1"/>
  <c r="J13" s="1"/>
  <c r="D45"/>
  <c r="D15" s="1"/>
  <c r="D13" s="1"/>
  <c r="J45"/>
  <c r="I64"/>
  <c r="I56" s="1"/>
  <c r="I45" s="1"/>
  <c r="I15" s="1"/>
  <c r="I13" s="1"/>
  <c r="H19" i="4" l="1"/>
  <c r="H13"/>
  <c r="H18" s="1"/>
  <c r="I19"/>
  <c r="F19"/>
  <c r="K19"/>
  <c r="K13"/>
  <c r="D19"/>
  <c r="D13"/>
  <c r="G19"/>
  <c r="G15" i="5"/>
  <c r="G13" s="1"/>
  <c r="G13" i="4"/>
  <c r="G18" l="1"/>
  <c r="F13"/>
  <c r="F18" s="1"/>
  <c r="C13"/>
  <c r="C18" s="1"/>
  <c r="D18"/>
  <c r="K18"/>
  <c r="I13"/>
  <c r="I18" s="1"/>
</calcChain>
</file>

<file path=xl/sharedStrings.xml><?xml version="1.0" encoding="utf-8"?>
<sst xmlns="http://schemas.openxmlformats.org/spreadsheetml/2006/main" count="2590" uniqueCount="729">
  <si>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</si>
  <si>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</si>
  <si>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</si>
  <si>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</si>
  <si>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</si>
  <si>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</si>
  <si>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</si>
  <si>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</si>
  <si>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</si>
  <si>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</si>
  <si>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</si>
  <si>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</si>
  <si>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</si>
  <si>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</si>
  <si>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</si>
  <si>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</si>
  <si>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</si>
  <si>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</si>
  <si>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</si>
  <si>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</si>
  <si>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</si>
  <si>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</si>
  <si>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</si>
  <si>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</si>
  <si>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</si>
  <si>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</si>
  <si>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</si>
  <si>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</si>
  <si>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</si>
  <si>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</si>
  <si>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</si>
  <si>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</si>
  <si>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</si>
  <si>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</si>
  <si>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</si>
  <si>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</si>
  <si>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</si>
  <si>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</si>
  <si>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</si>
  <si>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</si>
  <si>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</si>
  <si>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</si>
  <si>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</si>
  <si>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</si>
  <si>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</si>
  <si>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</si>
  <si>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</si>
  <si>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</si>
  <si>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</si>
  <si>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</si>
  <si>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</si>
  <si>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</si>
  <si>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</si>
  <si>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</si>
  <si>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</si>
  <si>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</si>
  <si>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</si>
  <si>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</si>
  <si>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</si>
  <si>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</si>
  <si>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</si>
  <si>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</si>
  <si>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</si>
  <si>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</si>
  <si>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</si>
  <si>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</si>
  <si>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</si>
  <si>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</si>
  <si>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</si>
  <si>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</si>
  <si>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</si>
  <si>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</si>
  <si>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</si>
  <si>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</si>
  <si>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</si>
  <si>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</si>
  <si>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</si>
  <si>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</si>
  <si>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</si>
  <si>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</si>
  <si>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</si>
  <si>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</si>
  <si>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</si>
  <si>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</si>
  <si>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</si>
  <si>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</si>
  <si>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</si>
  <si>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</si>
  <si>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</si>
  <si>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</si>
  <si>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</si>
  <si>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</si>
  <si>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</si>
  <si>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</si>
  <si>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</si>
  <si>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</si>
  <si>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</si>
  <si>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</si>
  <si>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</si>
  <si>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</si>
  <si>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</si>
  <si>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</si>
  <si>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</si>
  <si>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</si>
  <si>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</si>
  <si>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</si>
  <si>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</si>
  <si>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</si>
  <si>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</si>
  <si>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</si>
  <si>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</si>
  <si>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</si>
  <si>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</si>
  <si>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</si>
  <si>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</si>
  <si>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</si>
  <si>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</si>
  <si>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</si>
  <si>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</si>
  <si>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</si>
  <si>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</si>
  <si>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</si>
  <si>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</si>
  <si>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</si>
  <si>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</si>
  <si>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</si>
  <si>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</si>
  <si>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</si>
  <si>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</si>
  <si>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</si>
  <si>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</si>
  <si>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</si>
  <si>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</si>
  <si>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</si>
  <si>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</si>
  <si>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</si>
  <si>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</si>
  <si>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</si>
  <si>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</si>
  <si>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</si>
  <si>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</si>
  <si>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</si>
  <si>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</si>
  <si>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</si>
  <si>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</si>
  <si>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</si>
  <si>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</si>
  <si>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</si>
  <si>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</si>
  <si>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</si>
  <si>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</si>
  <si>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</si>
  <si>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</si>
  <si>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</si>
  <si>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</si>
  <si>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</si>
  <si>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</si>
  <si>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</si>
  <si>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</si>
  <si>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</si>
  <si>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</si>
  <si>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</si>
  <si>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</si>
  <si>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</si>
  <si>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</si>
  <si>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</si>
  <si>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</si>
  <si>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</si>
  <si>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</si>
  <si>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</si>
  <si>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</si>
  <si>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</si>
  <si>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</si>
  <si>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</si>
  <si>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</si>
  <si>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</si>
  <si>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</si>
  <si>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</si>
  <si>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</si>
  <si>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</si>
  <si>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</si>
  <si>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</si>
  <si>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</si>
  <si>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</si>
  <si>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</si>
  <si>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</si>
  <si>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</si>
  <si>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</si>
  <si>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</si>
  <si>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</si>
  <si>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</si>
  <si>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</si>
  <si>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</si>
  <si>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</si>
  <si>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</si>
  <si>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</si>
  <si>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</si>
  <si>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</si>
  <si>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</si>
  <si>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</si>
  <si>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</si>
  <si>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</si>
  <si>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</si>
  <si>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</si>
  <si>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</si>
  <si>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</si>
  <si>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</si>
  <si>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</si>
  <si>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</si>
  <si>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</si>
  <si>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</si>
  <si>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</si>
  <si>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</si>
  <si>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</si>
  <si>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</si>
  <si>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</si>
  <si>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</si>
  <si>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</si>
  <si>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</si>
  <si>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</si>
  <si>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</si>
  <si>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</si>
  <si>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</si>
  <si>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</si>
  <si>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</si>
  <si>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</si>
  <si>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</si>
  <si>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</si>
  <si>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</si>
  <si>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</si>
  <si>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</si>
  <si>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</si>
  <si>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</si>
  <si>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</si>
  <si>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</si>
  <si>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</si>
  <si>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</si>
  <si>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</si>
  <si>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</si>
  <si>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</si>
  <si>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</si>
  <si>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</si>
  <si>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</si>
  <si>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</si>
  <si>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</si>
  <si>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</si>
  <si>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</si>
  <si>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</si>
  <si>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</si>
  <si>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</si>
  <si>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</si>
  <si>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</si>
  <si>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</si>
  <si>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</si>
  <si>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</si>
  <si>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</si>
  <si>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</si>
  <si>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</si>
  <si>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</si>
  <si>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</si>
  <si>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</si>
  <si>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</si>
  <si>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</si>
  <si>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</si>
  <si>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</si>
  <si>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</si>
  <si>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</si>
  <si>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</si>
  <si>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</si>
  <si>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</si>
  <si>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</si>
  <si>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</si>
  <si>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</si>
  <si>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</si>
  <si>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</si>
  <si>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</si>
  <si>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</si>
  <si>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</si>
  <si>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</si>
  <si>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</si>
  <si>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</si>
  <si>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</si>
  <si>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</si>
  <si>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</si>
  <si>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</si>
  <si>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</si>
  <si>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</si>
  <si>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</si>
  <si>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</si>
  <si>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</si>
  <si>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</si>
  <si>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</si>
  <si>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</si>
  <si>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</si>
  <si>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</si>
  <si>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</si>
  <si>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</si>
  <si>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</si>
  <si>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</si>
  <si>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</si>
  <si>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</si>
  <si>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</si>
  <si>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</si>
  <si>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</si>
  <si>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</si>
  <si>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</si>
  <si>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</si>
  <si>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</si>
  <si>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</si>
  <si>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</si>
  <si>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</si>
  <si>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</si>
  <si>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</si>
  <si>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</si>
  <si>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</si>
  <si>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</si>
  <si>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</si>
  <si>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</si>
  <si>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</si>
  <si>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</si>
  <si>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</si>
  <si>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</si>
  <si>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</si>
  <si>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</si>
  <si>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</si>
  <si>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</si>
  <si>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</si>
  <si>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</si>
  <si>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</si>
  <si>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</si>
  <si>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</si>
  <si>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</si>
  <si>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</si>
  <si>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</si>
  <si>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</si>
  <si>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</si>
  <si>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</si>
  <si>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</si>
  <si>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</si>
  <si>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</si>
  <si>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</si>
  <si>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</si>
  <si>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</si>
  <si>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</si>
  <si>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</si>
  <si>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</si>
  <si>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</si>
  <si>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</si>
  <si>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</si>
  <si>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</si>
  <si>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</si>
  <si>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</si>
  <si>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</si>
  <si>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</si>
  <si>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</si>
  <si>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</si>
  <si>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</si>
  <si>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</si>
  <si>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</si>
  <si>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</si>
  <si>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</si>
  <si>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</si>
  <si>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</si>
  <si>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</si>
  <si>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</si>
  <si>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</si>
  <si>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</si>
  <si>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</si>
  <si>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</si>
  <si>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</si>
  <si>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</si>
  <si>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</si>
  <si>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</si>
  <si>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</si>
  <si>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</si>
  <si>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</si>
  <si>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</si>
  <si>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</si>
  <si>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</si>
  <si>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</si>
  <si>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</si>
  <si>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</si>
  <si>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</si>
  <si>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</si>
  <si>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</si>
  <si>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</si>
  <si>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</si>
  <si>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</si>
  <si>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</si>
  <si>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</si>
  <si>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</si>
  <si>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</si>
  <si>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</si>
  <si>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</si>
  <si>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</si>
  <si>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</si>
  <si>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</si>
  <si>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</si>
  <si>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</si>
  <si>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</si>
  <si>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</si>
  <si>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</si>
  <si>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</si>
  <si>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</si>
  <si>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</si>
  <si>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</si>
  <si>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</si>
  <si>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</si>
  <si>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</si>
  <si>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</si>
  <si>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</si>
  <si>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</si>
  <si>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</si>
  <si>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</si>
  <si>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</si>
  <si>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</si>
  <si>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</si>
  <si>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</si>
  <si>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</si>
  <si>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</si>
  <si>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</si>
  <si>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</si>
  <si>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</si>
  <si>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</si>
  <si>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</si>
  <si>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</si>
  <si>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</si>
  <si>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</si>
  <si>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</si>
  <si>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</si>
  <si>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</si>
  <si>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</si>
  <si>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</si>
  <si>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</si>
  <si>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</si>
  <si>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</si>
  <si>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</si>
  <si>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</si>
  <si>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</si>
  <si>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</si>
  <si>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</si>
  <si>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</si>
  <si>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</si>
  <si>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</si>
  <si>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</si>
  <si>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</si>
  <si>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</si>
  <si>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</si>
  <si>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</si>
  <si>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</si>
  <si>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</si>
  <si>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</si>
  <si>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</si>
  <si>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</si>
  <si>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</si>
  <si>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</si>
  <si>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</si>
  <si>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</si>
  <si>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</si>
  <si>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</si>
  <si>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</si>
  <si>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</si>
  <si>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</si>
  <si>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</si>
  <si>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</si>
  <si>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</si>
  <si>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</si>
  <si>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</si>
  <si>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</si>
  <si>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</si>
  <si>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</si>
  <si>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</si>
  <si>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</si>
  <si>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</si>
  <si>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</si>
  <si>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</si>
  <si>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</si>
  <si>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</si>
  <si>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</si>
  <si>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</si>
  <si>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</si>
  <si>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</si>
  <si>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</si>
  <si>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</si>
  <si>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</si>
  <si>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</si>
  <si>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</si>
  <si>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</si>
  <si>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</si>
  <si>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</si>
  <si>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</si>
  <si>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</si>
  <si>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</si>
  <si>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</si>
  <si>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</si>
  <si>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</si>
  <si>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</si>
  <si>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</si>
  <si>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</si>
  <si>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</si>
  <si>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</si>
  <si>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</si>
  <si>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</si>
  <si>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</si>
  <si>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</si>
  <si>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</si>
  <si>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</si>
  <si>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</si>
  <si>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</si>
  <si>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</si>
  <si>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</si>
  <si>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</si>
  <si>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</si>
  <si>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</si>
  <si>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</si>
  <si>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</si>
  <si>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</si>
  <si>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</si>
  <si>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</si>
  <si>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</si>
  <si>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</si>
  <si>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</si>
  <si>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</si>
  <si>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</si>
  <si>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</si>
  <si>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</si>
  <si>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</si>
  <si>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</si>
  <si>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</si>
  <si>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</si>
  <si>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</si>
  <si>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</si>
  <si>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</si>
  <si>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</si>
  <si>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</si>
  <si>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</si>
  <si>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</si>
  <si>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</si>
  <si>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</si>
  <si>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</si>
  <si>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</si>
  <si>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</si>
  <si>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</si>
  <si>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</si>
  <si>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</si>
  <si>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</si>
  <si>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</si>
  <si>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</si>
  <si>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</si>
  <si>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</si>
  <si>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</si>
  <si>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</si>
  <si>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</si>
  <si>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</si>
  <si>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</si>
  <si>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</si>
  <si>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</si>
  <si>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</si>
  <si>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</si>
  <si>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</si>
  <si>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</si>
  <si>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</si>
  <si>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</si>
  <si>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</si>
  <si>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</si>
  <si>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</si>
  <si>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</si>
  <si>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</si>
  <si>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</si>
  <si>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</si>
  <si>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</si>
  <si>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</si>
  <si>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</si>
  <si>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</si>
  <si>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</si>
  <si>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</si>
  <si>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</si>
  <si>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</si>
  <si>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</si>
  <si>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</si>
  <si>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</si>
  <si>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</si>
  <si>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</si>
  <si>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</si>
  <si>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</si>
  <si>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</si>
  <si>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</si>
  <si>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</si>
  <si>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</si>
  <si>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</si>
  <si>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</si>
  <si>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</si>
  <si>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</si>
  <si>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</si>
  <si>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</si>
  <si>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</si>
  <si>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</si>
  <si>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</si>
  <si>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</si>
  <si>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</si>
  <si>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</si>
  <si>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</si>
  <si>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</si>
  <si>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</si>
  <si>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</si>
  <si>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</si>
  <si>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</si>
  <si>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</si>
  <si>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</si>
  <si>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</si>
  <si>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</si>
  <si>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</si>
  <si>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</si>
  <si>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</si>
  <si>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</si>
  <si>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</si>
  <si>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</si>
  <si>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</si>
  <si>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</si>
  <si>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</si>
  <si>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</si>
  <si>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</si>
  <si>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</si>
  <si>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</si>
  <si>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</si>
  <si>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</si>
  <si>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</si>
  <si>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</si>
  <si>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</si>
  <si>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</si>
  <si>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</si>
  <si>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</si>
  <si>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</si>
  <si>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</si>
  <si>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</si>
  <si>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</si>
  <si>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</si>
  <si>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</si>
  <si>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</si>
  <si>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</si>
  <si>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</si>
  <si>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</si>
  <si>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</si>
  <si>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</si>
  <si>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</si>
  <si>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</si>
  <si>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</si>
  <si>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</si>
  <si>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</si>
  <si>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</si>
  <si>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</si>
  <si>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</si>
  <si>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</si>
  <si>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</si>
  <si>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</si>
  <si>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</si>
  <si>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</si>
  <si>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</si>
  <si>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</si>
  <si>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</si>
  <si>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</si>
  <si>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</si>
  <si>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</si>
  <si>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</si>
  <si>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</si>
  <si>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</si>
  <si>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</si>
  <si>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</si>
  <si>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</si>
  <si>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</si>
  <si>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</si>
  <si>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</si>
  <si>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</si>
  <si>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</si>
  <si>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</si>
  <si>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</si>
  <si>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</si>
  <si>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</si>
  <si>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</si>
  <si>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</si>
  <si>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</si>
  <si>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</si>
  <si>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</si>
  <si>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</si>
  <si>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</si>
  <si>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</si>
  <si>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</si>
  <si>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</si>
  <si>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</si>
  <si>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</si>
  <si>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</si>
  <si>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</si>
  <si>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</si>
  <si>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</si>
  <si>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</si>
  <si>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</si>
  <si>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</si>
  <si>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</si>
  <si>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</si>
  <si>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</si>
  <si>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</si>
  <si>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</si>
  <si>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</si>
  <si>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</si>
  <si>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</si>
  <si>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</si>
  <si>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</si>
  <si>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</si>
  <si>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</si>
  <si>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</si>
  <si>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</si>
  <si>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</si>
  <si>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</si>
  <si>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</si>
  <si>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</si>
  <si>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</si>
  <si>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</si>
  <si>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</si>
  <si>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</si>
  <si>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</si>
  <si>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</si>
  <si>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</si>
  <si>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</si>
  <si>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</si>
  <si>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Հավելված  N1 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</si>
  <si>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  N2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</si>
  <si>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N3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</si>
  <si>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 N4                                                             Հայաստանի Հանրապետության Շիրակի մարզի Արթիկ համայնքի ավագանու 2024 թվականի ապրիլի 20-ի թիվ -Ա  որոշման</t>
  </si>
  <si>
    <t xml:space="preserve">                                         Հավելված  N5                                                              Հայաստանի Հանրապետության Շիրակի մարզի Արթիկ համայնքի ավագանու 2024 թվականի ապրիլի 20-ի թիվ -Ա  որոշման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</si>
</sst>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color theme="1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topLeftCell="F1" zoomScaleSheetLayoutView="100" workbookViewId="0">
      <selection activeCell="K4" sqref="K4:L4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0" customFormat="1" ht="48" customHeight="1">
      <c r="K4" s="13" t="s">
        <v>724</v>
      </c>
      <c r="L4" s="14"/>
    </row>
    <row r="5" spans="1:12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>
      <c r="A9" s="3"/>
      <c r="B9" s="3"/>
      <c r="C9" s="3"/>
      <c r="D9" s="3"/>
      <c r="E9" s="3"/>
      <c r="F9" s="3" t="s">
        <v>4</v>
      </c>
      <c r="G9" s="3"/>
      <c r="H9" s="3"/>
      <c r="I9" s="3" t="s">
        <v>5</v>
      </c>
      <c r="J9" s="3"/>
      <c r="K9" s="3" t="s">
        <v>6</v>
      </c>
      <c r="L9" s="3"/>
    </row>
    <row r="10" spans="1:12" ht="39.950000000000003" customHeight="1">
      <c r="A10" s="4" t="s">
        <v>7</v>
      </c>
      <c r="B10" s="5"/>
      <c r="C10" s="4" t="s">
        <v>8</v>
      </c>
      <c r="D10" s="4" t="s">
        <v>9</v>
      </c>
      <c r="E10" s="4"/>
      <c r="F10" s="4" t="s">
        <v>10</v>
      </c>
      <c r="G10" s="4" t="s">
        <v>9</v>
      </c>
      <c r="H10" s="4"/>
      <c r="I10" s="4" t="s">
        <v>10</v>
      </c>
      <c r="J10" s="4" t="s">
        <v>9</v>
      </c>
      <c r="K10" s="3"/>
      <c r="L10" s="3" t="s">
        <v>10</v>
      </c>
    </row>
    <row r="11" spans="1:12" ht="20.100000000000001" customHeight="1">
      <c r="A11" s="4" t="s">
        <v>11</v>
      </c>
      <c r="B11" s="4" t="s">
        <v>12</v>
      </c>
      <c r="C11" s="4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3" t="s">
        <v>17</v>
      </c>
      <c r="L11" s="3" t="s">
        <v>18</v>
      </c>
    </row>
    <row r="12" spans="1:12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>
      <c r="A13" s="7">
        <v>1000</v>
      </c>
      <c r="B13" s="8" t="s">
        <v>20</v>
      </c>
      <c r="C13" s="7"/>
      <c r="D13" s="9">
        <f t="shared" ref="D13:L13" si="0">SUM(D14,D50,D69)</f>
        <v>2627924000</v>
      </c>
      <c r="E13" s="9">
        <f t="shared" si="0"/>
        <v>2627924000</v>
      </c>
      <c r="F13" s="9">
        <f t="shared" si="0"/>
        <v>0</v>
      </c>
      <c r="G13" s="9">
        <f t="shared" si="0"/>
        <v>3112145200</v>
      </c>
      <c r="H13" s="9">
        <f t="shared" si="0"/>
        <v>2632642600</v>
      </c>
      <c r="I13" s="9">
        <f t="shared" si="0"/>
        <v>485047400</v>
      </c>
      <c r="J13" s="9">
        <f t="shared" si="0"/>
        <v>949803374.5</v>
      </c>
      <c r="K13" s="9">
        <f t="shared" si="0"/>
        <v>644760474.5</v>
      </c>
      <c r="L13" s="9">
        <f t="shared" si="0"/>
        <v>305042900</v>
      </c>
    </row>
    <row r="14" spans="1:12" ht="39.950000000000003" customHeight="1">
      <c r="A14" s="7">
        <v>1100</v>
      </c>
      <c r="B14" s="8" t="s">
        <v>21</v>
      </c>
      <c r="C14" s="7" t="s">
        <v>22</v>
      </c>
      <c r="D14" s="9">
        <f>SUM(D15,D19,D21,D41,D44)</f>
        <v>419541000</v>
      </c>
      <c r="E14" s="9">
        <f>SUM(E15,E19,E21,E41,E44)</f>
        <v>419541000</v>
      </c>
      <c r="F14" s="9" t="s">
        <v>23</v>
      </c>
      <c r="G14" s="9">
        <f>SUM(G15,G19,G21,G41,G44)</f>
        <v>416989600</v>
      </c>
      <c r="H14" s="9">
        <f>SUM(H15,H19,H21,H41,H44)</f>
        <v>416989600</v>
      </c>
      <c r="I14" s="9" t="s">
        <v>23</v>
      </c>
      <c r="J14" s="9">
        <f>SUM(J15,J19,J21,J41,J44)</f>
        <v>95579923.599999994</v>
      </c>
      <c r="K14" s="9">
        <f>SUM(K15,K19,K21,K41,K44)</f>
        <v>95579923.599999994</v>
      </c>
      <c r="L14" s="9" t="s">
        <v>23</v>
      </c>
    </row>
    <row r="15" spans="1:12" ht="39.950000000000003" customHeight="1">
      <c r="A15" s="7">
        <v>1110</v>
      </c>
      <c r="B15" s="8" t="s">
        <v>24</v>
      </c>
      <c r="C15" s="7" t="s">
        <v>25</v>
      </c>
      <c r="D15" s="9">
        <f>SUM(D16,D17,D18)</f>
        <v>140670000</v>
      </c>
      <c r="E15" s="9">
        <f>SUM(E16,E17,E18)</f>
        <v>140670000</v>
      </c>
      <c r="F15" s="9" t="s">
        <v>23</v>
      </c>
      <c r="G15" s="9">
        <f>SUM(G16,G17,G18)</f>
        <v>122197400</v>
      </c>
      <c r="H15" s="9">
        <f>SUM(H16,H17,H18)</f>
        <v>122197400</v>
      </c>
      <c r="I15" s="9" t="s">
        <v>23</v>
      </c>
      <c r="J15" s="9">
        <f>SUM(J16,J17,J18)</f>
        <v>21352676.5</v>
      </c>
      <c r="K15" s="9">
        <f>SUM(K16,K17,K18)</f>
        <v>21352676.5</v>
      </c>
      <c r="L15" s="9" t="s">
        <v>23</v>
      </c>
    </row>
    <row r="16" spans="1:12" ht="39.950000000000003" customHeight="1">
      <c r="A16" s="7">
        <v>1111</v>
      </c>
      <c r="B16" s="8" t="s">
        <v>26</v>
      </c>
      <c r="C16" s="7"/>
      <c r="D16" s="9">
        <f>SUM(E16,F16)</f>
        <v>0</v>
      </c>
      <c r="E16" s="9">
        <v>0</v>
      </c>
      <c r="F16" s="9" t="s">
        <v>23</v>
      </c>
      <c r="G16" s="9">
        <f>SUM(H16,I16)</f>
        <v>0</v>
      </c>
      <c r="H16" s="9">
        <v>0</v>
      </c>
      <c r="I16" s="9" t="s">
        <v>23</v>
      </c>
      <c r="J16" s="9">
        <f>SUM(K16,L16)</f>
        <v>1514710</v>
      </c>
      <c r="K16" s="9">
        <v>1514710</v>
      </c>
      <c r="L16" s="9" t="s">
        <v>23</v>
      </c>
    </row>
    <row r="17" spans="1:12" ht="39.950000000000003" customHeight="1">
      <c r="A17" s="7">
        <v>1112</v>
      </c>
      <c r="B17" s="8" t="s">
        <v>27</v>
      </c>
      <c r="C17" s="7"/>
      <c r="D17" s="9">
        <f>SUM(E17,F17)</f>
        <v>0</v>
      </c>
      <c r="E17" s="9">
        <v>0</v>
      </c>
      <c r="F17" s="9" t="s">
        <v>23</v>
      </c>
      <c r="G17" s="9">
        <f>SUM(H17,I17)</f>
        <v>0</v>
      </c>
      <c r="H17" s="9">
        <v>0</v>
      </c>
      <c r="I17" s="9" t="s">
        <v>23</v>
      </c>
      <c r="J17" s="9">
        <f>SUM(K17,L17)</f>
        <v>1487154.6</v>
      </c>
      <c r="K17" s="9">
        <v>1487154.6</v>
      </c>
      <c r="L17" s="9" t="s">
        <v>23</v>
      </c>
    </row>
    <row r="18" spans="1:12" ht="39.950000000000003" customHeight="1">
      <c r="A18" s="7">
        <v>1113</v>
      </c>
      <c r="B18" s="8" t="s">
        <v>28</v>
      </c>
      <c r="C18" s="7"/>
      <c r="D18" s="9">
        <f>SUM(E18,F18)</f>
        <v>140670000</v>
      </c>
      <c r="E18" s="9">
        <v>140670000</v>
      </c>
      <c r="F18" s="9" t="s">
        <v>23</v>
      </c>
      <c r="G18" s="9">
        <f>SUM(H18,I18)</f>
        <v>122197400</v>
      </c>
      <c r="H18" s="9">
        <v>122197400</v>
      </c>
      <c r="I18" s="9" t="s">
        <v>23</v>
      </c>
      <c r="J18" s="9">
        <f>SUM(K18,L18)</f>
        <v>18350811.899999999</v>
      </c>
      <c r="K18" s="9">
        <v>18350811.899999999</v>
      </c>
      <c r="L18" s="9" t="s">
        <v>23</v>
      </c>
    </row>
    <row r="19" spans="1:12" ht="39.950000000000003" customHeight="1">
      <c r="A19" s="7">
        <v>1120</v>
      </c>
      <c r="B19" s="8" t="s">
        <v>29</v>
      </c>
      <c r="C19" s="7" t="s">
        <v>30</v>
      </c>
      <c r="D19" s="9">
        <f>SUM(D20)</f>
        <v>254291000</v>
      </c>
      <c r="E19" s="9">
        <f>SUM(E20)</f>
        <v>254291000</v>
      </c>
      <c r="F19" s="9" t="s">
        <v>23</v>
      </c>
      <c r="G19" s="9">
        <f>SUM(G20)</f>
        <v>270212200</v>
      </c>
      <c r="H19" s="9">
        <f>SUM(H20)</f>
        <v>270212200</v>
      </c>
      <c r="I19" s="9" t="s">
        <v>23</v>
      </c>
      <c r="J19" s="9">
        <f>SUM(J20)</f>
        <v>66288817.100000001</v>
      </c>
      <c r="K19" s="9">
        <f>SUM(K20)</f>
        <v>66288817.100000001</v>
      </c>
      <c r="L19" s="9" t="s">
        <v>23</v>
      </c>
    </row>
    <row r="20" spans="1:12" ht="39.950000000000003" customHeight="1">
      <c r="A20" s="7">
        <v>1121</v>
      </c>
      <c r="B20" s="8" t="s">
        <v>31</v>
      </c>
      <c r="C20" s="7"/>
      <c r="D20" s="9">
        <f>SUM(E20,F20)</f>
        <v>254291000</v>
      </c>
      <c r="E20" s="9">
        <v>254291000</v>
      </c>
      <c r="F20" s="9" t="s">
        <v>23</v>
      </c>
      <c r="G20" s="9">
        <f>SUM(H20,I20)</f>
        <v>270212200</v>
      </c>
      <c r="H20" s="9">
        <v>270212200</v>
      </c>
      <c r="I20" s="9" t="s">
        <v>23</v>
      </c>
      <c r="J20" s="9">
        <f>SUM(K20,L20)</f>
        <v>66288817.100000001</v>
      </c>
      <c r="K20" s="9">
        <v>66288817.100000001</v>
      </c>
      <c r="L20" s="9" t="s">
        <v>23</v>
      </c>
    </row>
    <row r="21" spans="1:12" ht="39.950000000000003" customHeight="1">
      <c r="A21" s="7">
        <v>1130</v>
      </c>
      <c r="B21" s="8" t="s">
        <v>32</v>
      </c>
      <c r="C21" s="7" t="s">
        <v>33</v>
      </c>
      <c r="D21" s="9">
        <f>SUM(D22:D40)</f>
        <v>17580000</v>
      </c>
      <c r="E21" s="9">
        <f>SUM(E22:E40)</f>
        <v>17580000</v>
      </c>
      <c r="F21" s="9" t="s">
        <v>23</v>
      </c>
      <c r="G21" s="9">
        <f>SUM(G22:G40)</f>
        <v>17580000</v>
      </c>
      <c r="H21" s="9">
        <f>SUM(H22:H40)</f>
        <v>17580000</v>
      </c>
      <c r="I21" s="9" t="s">
        <v>23</v>
      </c>
      <c r="J21" s="9">
        <f>SUM(J22:J40)</f>
        <v>5483330</v>
      </c>
      <c r="K21" s="9">
        <f>SUM(K22:K40)</f>
        <v>5483330</v>
      </c>
      <c r="L21" s="9" t="s">
        <v>23</v>
      </c>
    </row>
    <row r="22" spans="1:12" ht="39.950000000000003" customHeight="1">
      <c r="A22" s="7">
        <v>11301</v>
      </c>
      <c r="B22" s="8" t="s">
        <v>34</v>
      </c>
      <c r="C22" s="7"/>
      <c r="D22" s="9">
        <f t="shared" ref="D22:D40" si="1">SUM(E22,F22)</f>
        <v>1200000</v>
      </c>
      <c r="E22" s="9">
        <v>1200000</v>
      </c>
      <c r="F22" s="9" t="s">
        <v>23</v>
      </c>
      <c r="G22" s="9">
        <f t="shared" ref="G22:G40" si="2">SUM(H22,I22)</f>
        <v>1200000</v>
      </c>
      <c r="H22" s="9">
        <v>1200000</v>
      </c>
      <c r="I22" s="9" t="s">
        <v>23</v>
      </c>
      <c r="J22" s="9">
        <f t="shared" ref="J22:J40" si="3">SUM(K22,L22)</f>
        <v>210000</v>
      </c>
      <c r="K22" s="9">
        <v>210000</v>
      </c>
      <c r="L22" s="9" t="s">
        <v>23</v>
      </c>
    </row>
    <row r="23" spans="1:12" ht="39.950000000000003" customHeight="1">
      <c r="A23" s="7">
        <v>11302</v>
      </c>
      <c r="B23" s="8" t="s">
        <v>35</v>
      </c>
      <c r="C23" s="7"/>
      <c r="D23" s="9">
        <f t="shared" si="1"/>
        <v>45000</v>
      </c>
      <c r="E23" s="9">
        <v>45000</v>
      </c>
      <c r="F23" s="9" t="s">
        <v>23</v>
      </c>
      <c r="G23" s="9">
        <f t="shared" si="2"/>
        <v>45000</v>
      </c>
      <c r="H23" s="9">
        <v>45000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950000000000003" customHeight="1">
      <c r="A24" s="7">
        <v>11303</v>
      </c>
      <c r="B24" s="8" t="s">
        <v>36</v>
      </c>
      <c r="C24" s="7"/>
      <c r="D24" s="9">
        <f t="shared" si="1"/>
        <v>180000</v>
      </c>
      <c r="E24" s="9">
        <v>180000</v>
      </c>
      <c r="F24" s="9" t="s">
        <v>23</v>
      </c>
      <c r="G24" s="9">
        <f t="shared" si="2"/>
        <v>180000</v>
      </c>
      <c r="H24" s="9">
        <v>180000</v>
      </c>
      <c r="I24" s="9" t="s">
        <v>23</v>
      </c>
      <c r="J24" s="9">
        <f t="shared" si="3"/>
        <v>15000</v>
      </c>
      <c r="K24" s="9">
        <v>15000</v>
      </c>
      <c r="L24" s="9" t="s">
        <v>23</v>
      </c>
    </row>
    <row r="25" spans="1:12" ht="39.950000000000003" customHeight="1">
      <c r="A25" s="7">
        <v>11304</v>
      </c>
      <c r="B25" s="8" t="s">
        <v>37</v>
      </c>
      <c r="C25" s="7"/>
      <c r="D25" s="9">
        <f t="shared" si="1"/>
        <v>3300000</v>
      </c>
      <c r="E25" s="9">
        <v>3300000</v>
      </c>
      <c r="F25" s="9" t="s">
        <v>23</v>
      </c>
      <c r="G25" s="9">
        <f t="shared" si="2"/>
        <v>3300000</v>
      </c>
      <c r="H25" s="9">
        <v>3300000</v>
      </c>
      <c r="I25" s="9" t="s">
        <v>23</v>
      </c>
      <c r="J25" s="9">
        <f t="shared" si="3"/>
        <v>1500000</v>
      </c>
      <c r="K25" s="9">
        <v>1500000</v>
      </c>
      <c r="L25" s="9" t="s">
        <v>23</v>
      </c>
    </row>
    <row r="26" spans="1:12" ht="39.950000000000003" customHeight="1">
      <c r="A26" s="7">
        <v>11305</v>
      </c>
      <c r="B26" s="8" t="s">
        <v>38</v>
      </c>
      <c r="C26" s="7"/>
      <c r="D26" s="9">
        <f t="shared" si="1"/>
        <v>390000</v>
      </c>
      <c r="E26" s="9">
        <v>390000</v>
      </c>
      <c r="F26" s="9" t="s">
        <v>23</v>
      </c>
      <c r="G26" s="9">
        <f t="shared" si="2"/>
        <v>390000</v>
      </c>
      <c r="H26" s="9">
        <v>390000</v>
      </c>
      <c r="I26" s="9" t="s">
        <v>23</v>
      </c>
      <c r="J26" s="9">
        <f t="shared" si="3"/>
        <v>170000</v>
      </c>
      <c r="K26" s="9">
        <v>170000</v>
      </c>
      <c r="L26" s="9" t="s">
        <v>23</v>
      </c>
    </row>
    <row r="27" spans="1:12" ht="39.950000000000003" customHeight="1">
      <c r="A27" s="7">
        <v>11306</v>
      </c>
      <c r="B27" s="8" t="s">
        <v>39</v>
      </c>
      <c r="C27" s="7"/>
      <c r="D27" s="9">
        <f t="shared" si="1"/>
        <v>350000</v>
      </c>
      <c r="E27" s="9">
        <v>350000</v>
      </c>
      <c r="F27" s="9" t="s">
        <v>23</v>
      </c>
      <c r="G27" s="9">
        <f t="shared" si="2"/>
        <v>350000</v>
      </c>
      <c r="H27" s="9">
        <v>350000</v>
      </c>
      <c r="I27" s="9" t="s">
        <v>23</v>
      </c>
      <c r="J27" s="9">
        <f t="shared" si="3"/>
        <v>350000</v>
      </c>
      <c r="K27" s="9">
        <v>350000</v>
      </c>
      <c r="L27" s="9" t="s">
        <v>23</v>
      </c>
    </row>
    <row r="28" spans="1:12" ht="39.950000000000003" customHeight="1">
      <c r="A28" s="7">
        <v>11307</v>
      </c>
      <c r="B28" s="8" t="s">
        <v>40</v>
      </c>
      <c r="C28" s="7"/>
      <c r="D28" s="9">
        <f t="shared" si="1"/>
        <v>8525000</v>
      </c>
      <c r="E28" s="9">
        <v>8525000</v>
      </c>
      <c r="F28" s="9" t="s">
        <v>23</v>
      </c>
      <c r="G28" s="9">
        <f t="shared" si="2"/>
        <v>8525000</v>
      </c>
      <c r="H28" s="9">
        <v>8525000</v>
      </c>
      <c r="I28" s="9" t="s">
        <v>23</v>
      </c>
      <c r="J28" s="9">
        <f t="shared" si="3"/>
        <v>2207650</v>
      </c>
      <c r="K28" s="9">
        <v>2207650</v>
      </c>
      <c r="L28" s="9" t="s">
        <v>23</v>
      </c>
    </row>
    <row r="29" spans="1:12" ht="39.950000000000003" customHeight="1">
      <c r="A29" s="7">
        <v>11308</v>
      </c>
      <c r="B29" s="8" t="s">
        <v>41</v>
      </c>
      <c r="C29" s="7"/>
      <c r="D29" s="9">
        <f t="shared" si="1"/>
        <v>300000</v>
      </c>
      <c r="E29" s="9">
        <v>300000</v>
      </c>
      <c r="F29" s="9" t="s">
        <v>23</v>
      </c>
      <c r="G29" s="9">
        <f t="shared" si="2"/>
        <v>300000</v>
      </c>
      <c r="H29" s="9">
        <v>300000</v>
      </c>
      <c r="I29" s="9" t="s">
        <v>23</v>
      </c>
      <c r="J29" s="9">
        <f t="shared" si="3"/>
        <v>40000</v>
      </c>
      <c r="K29" s="9">
        <v>40000</v>
      </c>
      <c r="L29" s="9" t="s">
        <v>23</v>
      </c>
    </row>
    <row r="30" spans="1:12" ht="39.950000000000003" customHeight="1">
      <c r="A30" s="7">
        <v>11309</v>
      </c>
      <c r="B30" s="8" t="s">
        <v>42</v>
      </c>
      <c r="C30" s="7"/>
      <c r="D30" s="9">
        <f t="shared" si="1"/>
        <v>50000</v>
      </c>
      <c r="E30" s="9">
        <v>50000</v>
      </c>
      <c r="F30" s="9" t="s">
        <v>23</v>
      </c>
      <c r="G30" s="9">
        <f t="shared" si="2"/>
        <v>50000</v>
      </c>
      <c r="H30" s="9">
        <v>50000</v>
      </c>
      <c r="I30" s="9" t="s">
        <v>23</v>
      </c>
      <c r="J30" s="9">
        <f t="shared" si="3"/>
        <v>50000</v>
      </c>
      <c r="K30" s="9">
        <v>50000</v>
      </c>
      <c r="L30" s="9" t="s">
        <v>23</v>
      </c>
    </row>
    <row r="31" spans="1:12" ht="39.950000000000003" customHeight="1">
      <c r="A31" s="7">
        <v>11310</v>
      </c>
      <c r="B31" s="8" t="s">
        <v>43</v>
      </c>
      <c r="C31" s="7"/>
      <c r="D31" s="9">
        <f t="shared" si="1"/>
        <v>490000</v>
      </c>
      <c r="E31" s="9">
        <v>490000</v>
      </c>
      <c r="F31" s="9" t="s">
        <v>23</v>
      </c>
      <c r="G31" s="9">
        <f t="shared" si="2"/>
        <v>490000</v>
      </c>
      <c r="H31" s="9">
        <v>490000</v>
      </c>
      <c r="I31" s="9" t="s">
        <v>23</v>
      </c>
      <c r="J31" s="9">
        <f t="shared" si="3"/>
        <v>184000</v>
      </c>
      <c r="K31" s="9">
        <v>184000</v>
      </c>
      <c r="L31" s="9" t="s">
        <v>23</v>
      </c>
    </row>
    <row r="32" spans="1:12" ht="39.950000000000003" customHeight="1">
      <c r="A32" s="7">
        <v>11311</v>
      </c>
      <c r="B32" s="8" t="s">
        <v>44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950000000000003" customHeight="1">
      <c r="A33" s="7">
        <v>11312</v>
      </c>
      <c r="B33" s="8" t="s">
        <v>45</v>
      </c>
      <c r="C33" s="7"/>
      <c r="D33" s="9">
        <f t="shared" si="1"/>
        <v>2750000</v>
      </c>
      <c r="E33" s="9">
        <v>2750000</v>
      </c>
      <c r="F33" s="9" t="s">
        <v>23</v>
      </c>
      <c r="G33" s="9">
        <f t="shared" si="2"/>
        <v>2750000</v>
      </c>
      <c r="H33" s="9">
        <v>2750000</v>
      </c>
      <c r="I33" s="9" t="s">
        <v>23</v>
      </c>
      <c r="J33" s="9">
        <f t="shared" si="3"/>
        <v>756680</v>
      </c>
      <c r="K33" s="9">
        <v>756680</v>
      </c>
      <c r="L33" s="9" t="s">
        <v>23</v>
      </c>
    </row>
    <row r="34" spans="1:12" ht="39.950000000000003" customHeight="1">
      <c r="A34" s="7">
        <v>11313</v>
      </c>
      <c r="B34" s="8" t="s">
        <v>46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>
      <c r="A35" s="7">
        <v>11314</v>
      </c>
      <c r="B35" s="8" t="s">
        <v>47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950000000000003" customHeight="1">
      <c r="A36" s="7">
        <v>11315</v>
      </c>
      <c r="B36" s="8" t="s">
        <v>48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>
      <c r="A37" s="7">
        <v>11316</v>
      </c>
      <c r="B37" s="8" t="s">
        <v>49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>
      <c r="A38" s="7">
        <v>11317</v>
      </c>
      <c r="B38" s="8" t="s">
        <v>50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customHeight="1">
      <c r="A39" s="7">
        <v>11318</v>
      </c>
      <c r="B39" s="8" t="s">
        <v>51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950000000000003" customHeight="1">
      <c r="A40" s="7">
        <v>11319</v>
      </c>
      <c r="B40" s="8" t="s">
        <v>52</v>
      </c>
      <c r="C40" s="7"/>
      <c r="D40" s="9">
        <f t="shared" si="1"/>
        <v>0</v>
      </c>
      <c r="E40" s="9">
        <v>0</v>
      </c>
      <c r="F40" s="9" t="s">
        <v>23</v>
      </c>
      <c r="G40" s="9">
        <f t="shared" si="2"/>
        <v>0</v>
      </c>
      <c r="H40" s="9">
        <v>0</v>
      </c>
      <c r="I40" s="9" t="s">
        <v>23</v>
      </c>
      <c r="J40" s="9">
        <f t="shared" si="3"/>
        <v>0</v>
      </c>
      <c r="K40" s="9">
        <v>0</v>
      </c>
      <c r="L40" s="9" t="s">
        <v>23</v>
      </c>
    </row>
    <row r="41" spans="1:12" ht="39.950000000000003" customHeight="1">
      <c r="A41" s="7">
        <v>1140</v>
      </c>
      <c r="B41" s="8" t="s">
        <v>53</v>
      </c>
      <c r="C41" s="7" t="s">
        <v>54</v>
      </c>
      <c r="D41" s="9">
        <f>SUM(D42,D43)</f>
        <v>7000000</v>
      </c>
      <c r="E41" s="9">
        <f>SUM(E42,E43)</f>
        <v>7000000</v>
      </c>
      <c r="F41" s="9" t="s">
        <v>23</v>
      </c>
      <c r="G41" s="9">
        <f>SUM(G42,G43)</f>
        <v>7000000</v>
      </c>
      <c r="H41" s="9">
        <f>SUM(H42,H43)</f>
        <v>7000000</v>
      </c>
      <c r="I41" s="9" t="s">
        <v>23</v>
      </c>
      <c r="J41" s="9">
        <f>SUM(J42,J43)</f>
        <v>2455100</v>
      </c>
      <c r="K41" s="9">
        <f>SUM(K42,K43)</f>
        <v>2455100</v>
      </c>
      <c r="L41" s="9" t="s">
        <v>23</v>
      </c>
    </row>
    <row r="42" spans="1:12" ht="39.950000000000003" customHeight="1">
      <c r="A42" s="7">
        <v>1141</v>
      </c>
      <c r="B42" s="8" t="s">
        <v>55</v>
      </c>
      <c r="C42" s="7"/>
      <c r="D42" s="9">
        <f>SUM(E42,F42)</f>
        <v>3000000</v>
      </c>
      <c r="E42" s="9">
        <v>3000000</v>
      </c>
      <c r="F42" s="9" t="s">
        <v>23</v>
      </c>
      <c r="G42" s="9">
        <f>SUM(H42,I42)</f>
        <v>3000000</v>
      </c>
      <c r="H42" s="9">
        <v>3000000</v>
      </c>
      <c r="I42" s="9" t="s">
        <v>23</v>
      </c>
      <c r="J42" s="9">
        <f>SUM(K42,L42)</f>
        <v>895000</v>
      </c>
      <c r="K42" s="9">
        <v>895000</v>
      </c>
      <c r="L42" s="9" t="s">
        <v>23</v>
      </c>
    </row>
    <row r="43" spans="1:12" ht="39.950000000000003" customHeight="1">
      <c r="A43" s="7">
        <v>1142</v>
      </c>
      <c r="B43" s="8" t="s">
        <v>56</v>
      </c>
      <c r="C43" s="7"/>
      <c r="D43" s="9">
        <f>SUM(E43,F43)</f>
        <v>4000000</v>
      </c>
      <c r="E43" s="9">
        <v>4000000</v>
      </c>
      <c r="F43" s="9" t="s">
        <v>23</v>
      </c>
      <c r="G43" s="9">
        <f>SUM(H43,I43)</f>
        <v>4000000</v>
      </c>
      <c r="H43" s="9">
        <v>4000000</v>
      </c>
      <c r="I43" s="9" t="s">
        <v>23</v>
      </c>
      <c r="J43" s="9">
        <f>SUM(K43,L43)</f>
        <v>1560100</v>
      </c>
      <c r="K43" s="9">
        <v>1560100</v>
      </c>
      <c r="L43" s="9" t="s">
        <v>23</v>
      </c>
    </row>
    <row r="44" spans="1:12" ht="39.950000000000003" customHeight="1">
      <c r="A44" s="7">
        <v>1150</v>
      </c>
      <c r="B44" s="8" t="s">
        <v>57</v>
      </c>
      <c r="C44" s="7" t="s">
        <v>58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950000000000003" customHeight="1">
      <c r="A45" s="7">
        <v>1151</v>
      </c>
      <c r="B45" s="8" t="s">
        <v>59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950000000000003" customHeight="1">
      <c r="A46" s="7">
        <v>1152</v>
      </c>
      <c r="B46" s="8" t="s">
        <v>60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customHeight="1">
      <c r="A47" s="7">
        <v>1153</v>
      </c>
      <c r="B47" s="8" t="s">
        <v>61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customHeight="1">
      <c r="A48" s="7">
        <v>1154</v>
      </c>
      <c r="B48" s="8" t="s">
        <v>62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>
      <c r="A49" s="7">
        <v>1155</v>
      </c>
      <c r="B49" s="8" t="s">
        <v>63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950000000000003" customHeight="1">
      <c r="A50" s="7">
        <v>1200</v>
      </c>
      <c r="B50" s="8" t="s">
        <v>64</v>
      </c>
      <c r="C50" s="7" t="s">
        <v>65</v>
      </c>
      <c r="D50" s="9">
        <f t="shared" ref="D50:L50" si="4">SUM(D51,D53,D55,D57,D59,D66)</f>
        <v>2023245400</v>
      </c>
      <c r="E50" s="9">
        <f t="shared" si="4"/>
        <v>2023245400</v>
      </c>
      <c r="F50" s="9">
        <f t="shared" si="4"/>
        <v>0</v>
      </c>
      <c r="G50" s="9">
        <f t="shared" si="4"/>
        <v>2502748000</v>
      </c>
      <c r="H50" s="9">
        <f t="shared" si="4"/>
        <v>2023245400</v>
      </c>
      <c r="I50" s="9">
        <f t="shared" si="4"/>
        <v>479502600</v>
      </c>
      <c r="J50" s="9">
        <f t="shared" si="4"/>
        <v>810854200</v>
      </c>
      <c r="K50" s="9">
        <f t="shared" si="4"/>
        <v>505811300</v>
      </c>
      <c r="L50" s="9">
        <f t="shared" si="4"/>
        <v>305042900</v>
      </c>
    </row>
    <row r="51" spans="1:12" ht="39.950000000000003" customHeight="1">
      <c r="A51" s="7">
        <v>1210</v>
      </c>
      <c r="B51" s="8" t="s">
        <v>66</v>
      </c>
      <c r="C51" s="7" t="s">
        <v>67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950000000000003" customHeight="1">
      <c r="A52" s="7">
        <v>1211</v>
      </c>
      <c r="B52" s="8" t="s">
        <v>68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950000000000003" customHeight="1">
      <c r="A53" s="7">
        <v>1220</v>
      </c>
      <c r="B53" s="8" t="s">
        <v>69</v>
      </c>
      <c r="C53" s="7" t="s">
        <v>70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950000000000003" customHeight="1">
      <c r="A54" s="7">
        <v>1221</v>
      </c>
      <c r="B54" s="8" t="s">
        <v>71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950000000000003" customHeight="1">
      <c r="A55" s="7">
        <v>1230</v>
      </c>
      <c r="B55" s="8" t="s">
        <v>72</v>
      </c>
      <c r="C55" s="7" t="s">
        <v>73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950000000000003" customHeight="1">
      <c r="A56" s="7">
        <v>1231</v>
      </c>
      <c r="B56" s="8" t="s">
        <v>74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950000000000003" customHeight="1">
      <c r="A57" s="7">
        <v>1240</v>
      </c>
      <c r="B57" s="8" t="s">
        <v>75</v>
      </c>
      <c r="C57" s="7" t="s">
        <v>76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950000000000003" customHeight="1">
      <c r="A58" s="7">
        <v>1241</v>
      </c>
      <c r="B58" s="8" t="s">
        <v>77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950000000000003" customHeight="1">
      <c r="A59" s="7">
        <v>1250</v>
      </c>
      <c r="B59" s="8" t="s">
        <v>78</v>
      </c>
      <c r="C59" s="7" t="s">
        <v>79</v>
      </c>
      <c r="D59" s="9">
        <f>SUM(D60,D61,D64,D65)</f>
        <v>2023245400</v>
      </c>
      <c r="E59" s="9">
        <f>SUM(E60,E61,E64,E65)</f>
        <v>2023245400</v>
      </c>
      <c r="F59" s="9" t="s">
        <v>23</v>
      </c>
      <c r="G59" s="9">
        <f>SUM(G60,G61,G64,G65)</f>
        <v>2023245400</v>
      </c>
      <c r="H59" s="9">
        <f>SUM(H60,H61,H64,H65)</f>
        <v>2023245400</v>
      </c>
      <c r="I59" s="9" t="s">
        <v>23</v>
      </c>
      <c r="J59" s="9">
        <f>SUM(J60,J61,J64,J65)</f>
        <v>505811300</v>
      </c>
      <c r="K59" s="9">
        <f>SUM(K60,K61,K64,K65)</f>
        <v>505811300</v>
      </c>
      <c r="L59" s="9" t="s">
        <v>23</v>
      </c>
    </row>
    <row r="60" spans="1:12" ht="39.950000000000003" customHeight="1">
      <c r="A60" s="7">
        <v>1251</v>
      </c>
      <c r="B60" s="8" t="s">
        <v>80</v>
      </c>
      <c r="C60" s="7"/>
      <c r="D60" s="9">
        <f>SUM(E60,F60)</f>
        <v>2023245400</v>
      </c>
      <c r="E60" s="9">
        <v>2023245400</v>
      </c>
      <c r="F60" s="9" t="s">
        <v>23</v>
      </c>
      <c r="G60" s="9">
        <f>SUM(H60,I60)</f>
        <v>2023245400</v>
      </c>
      <c r="H60" s="9">
        <v>2023245400</v>
      </c>
      <c r="I60" s="9" t="s">
        <v>23</v>
      </c>
      <c r="J60" s="9">
        <f>SUM(K60,L60)</f>
        <v>505811300</v>
      </c>
      <c r="K60" s="9">
        <v>505811300</v>
      </c>
      <c r="L60" s="9" t="s">
        <v>23</v>
      </c>
    </row>
    <row r="61" spans="1:12" ht="39.950000000000003" customHeight="1">
      <c r="A61" s="7">
        <v>1252</v>
      </c>
      <c r="B61" s="8" t="s">
        <v>81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0</v>
      </c>
      <c r="H61" s="9">
        <f>SUM(H62:H63)</f>
        <v>0</v>
      </c>
      <c r="I61" s="9" t="s">
        <v>23</v>
      </c>
      <c r="J61" s="9">
        <f>SUM(J62:J63)</f>
        <v>0</v>
      </c>
      <c r="K61" s="9">
        <f>SUM(K62:K63)</f>
        <v>0</v>
      </c>
      <c r="L61" s="9" t="s">
        <v>23</v>
      </c>
    </row>
    <row r="62" spans="1:12" ht="39.950000000000003" customHeight="1">
      <c r="A62" s="7">
        <v>1253</v>
      </c>
      <c r="B62" s="8" t="s">
        <v>82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>
      <c r="A63" s="7">
        <v>1254</v>
      </c>
      <c r="B63" s="8" t="s">
        <v>83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>
      <c r="A64" s="7">
        <v>1255</v>
      </c>
      <c r="B64" s="8" t="s">
        <v>84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950000000000003" customHeight="1">
      <c r="A65" s="7">
        <v>1256</v>
      </c>
      <c r="B65" s="8" t="s">
        <v>85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950000000000003" customHeight="1">
      <c r="A66" s="7">
        <v>1260</v>
      </c>
      <c r="B66" s="8" t="s">
        <v>86</v>
      </c>
      <c r="C66" s="7" t="s">
        <v>87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479502600</v>
      </c>
      <c r="H66" s="9" t="s">
        <v>23</v>
      </c>
      <c r="I66" s="9">
        <f>SUM(I67,I68)</f>
        <v>479502600</v>
      </c>
      <c r="J66" s="9">
        <f>SUM(J67,J68)</f>
        <v>305042900</v>
      </c>
      <c r="K66" s="9" t="s">
        <v>23</v>
      </c>
      <c r="L66" s="9">
        <f>SUM(L67,L68)</f>
        <v>305042900</v>
      </c>
    </row>
    <row r="67" spans="1:12" ht="39.950000000000003" customHeight="1">
      <c r="A67" s="7">
        <v>1261</v>
      </c>
      <c r="B67" s="8" t="s">
        <v>88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479502600</v>
      </c>
      <c r="H67" s="9" t="s">
        <v>23</v>
      </c>
      <c r="I67" s="9">
        <v>479502600</v>
      </c>
      <c r="J67" s="9">
        <f>SUM(K67,L67)</f>
        <v>305042900</v>
      </c>
      <c r="K67" s="9" t="s">
        <v>23</v>
      </c>
      <c r="L67" s="9">
        <v>305042900</v>
      </c>
    </row>
    <row r="68" spans="1:12" ht="39.950000000000003" customHeight="1">
      <c r="A68" s="7">
        <v>1262</v>
      </c>
      <c r="B68" s="8" t="s">
        <v>89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950000000000003" customHeight="1">
      <c r="A69" s="7">
        <v>1300</v>
      </c>
      <c r="B69" s="8" t="s">
        <v>90</v>
      </c>
      <c r="C69" s="7" t="s">
        <v>91</v>
      </c>
      <c r="D69" s="9">
        <f t="shared" ref="D69:L69" si="5">SUM(D70,D72,D74,D79,D83,D107,D110,D113,D116)</f>
        <v>185137600</v>
      </c>
      <c r="E69" s="9">
        <f t="shared" si="5"/>
        <v>185137600</v>
      </c>
      <c r="F69" s="9">
        <f t="shared" si="5"/>
        <v>0</v>
      </c>
      <c r="G69" s="9">
        <f t="shared" si="5"/>
        <v>192407600</v>
      </c>
      <c r="H69" s="9">
        <f t="shared" si="5"/>
        <v>192407600</v>
      </c>
      <c r="I69" s="9">
        <f t="shared" si="5"/>
        <v>5544800</v>
      </c>
      <c r="J69" s="9">
        <f t="shared" si="5"/>
        <v>43369250.899999999</v>
      </c>
      <c r="K69" s="9">
        <f t="shared" si="5"/>
        <v>43369250.899999999</v>
      </c>
      <c r="L69" s="9">
        <f t="shared" si="5"/>
        <v>0</v>
      </c>
    </row>
    <row r="70" spans="1:12" ht="39.950000000000003" customHeight="1">
      <c r="A70" s="7">
        <v>1310</v>
      </c>
      <c r="B70" s="8" t="s">
        <v>92</v>
      </c>
      <c r="C70" s="7" t="s">
        <v>93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950000000000003" customHeight="1">
      <c r="A71" s="7">
        <v>1311</v>
      </c>
      <c r="B71" s="8" t="s">
        <v>94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950000000000003" customHeight="1">
      <c r="A72" s="7">
        <v>1320</v>
      </c>
      <c r="B72" s="8" t="s">
        <v>95</v>
      </c>
      <c r="C72" s="7" t="s">
        <v>96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950000000000003" customHeight="1">
      <c r="A73" s="7">
        <v>1321</v>
      </c>
      <c r="B73" s="8" t="s">
        <v>97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950000000000003" customHeight="1">
      <c r="A74" s="7">
        <v>1330</v>
      </c>
      <c r="B74" s="8" t="s">
        <v>98</v>
      </c>
      <c r="C74" s="7" t="s">
        <v>99</v>
      </c>
      <c r="D74" s="9">
        <f>SUM(D75:D78)</f>
        <v>45891600</v>
      </c>
      <c r="E74" s="9">
        <f>SUM(E75:E78)</f>
        <v>45891600</v>
      </c>
      <c r="F74" s="9" t="s">
        <v>23</v>
      </c>
      <c r="G74" s="9">
        <f>SUM(G75:G78)</f>
        <v>53161600</v>
      </c>
      <c r="H74" s="9">
        <f>SUM(H75:H78)</f>
        <v>53161600</v>
      </c>
      <c r="I74" s="9" t="s">
        <v>23</v>
      </c>
      <c r="J74" s="9">
        <f>SUM(J75:J78)</f>
        <v>9253632</v>
      </c>
      <c r="K74" s="9">
        <f>SUM(K75:K78)</f>
        <v>9253632</v>
      </c>
      <c r="L74" s="9" t="s">
        <v>23</v>
      </c>
    </row>
    <row r="75" spans="1:12" ht="39.950000000000003" customHeight="1">
      <c r="A75" s="7">
        <v>1331</v>
      </c>
      <c r="B75" s="8" t="s">
        <v>100</v>
      </c>
      <c r="C75" s="7"/>
      <c r="D75" s="9">
        <f>SUM(E75,F75)</f>
        <v>26411800</v>
      </c>
      <c r="E75" s="9">
        <v>26411800</v>
      </c>
      <c r="F75" s="9" t="s">
        <v>23</v>
      </c>
      <c r="G75" s="9">
        <f>SUM(H75,I75)</f>
        <v>28858900</v>
      </c>
      <c r="H75" s="9">
        <v>28858900</v>
      </c>
      <c r="I75" s="9" t="s">
        <v>23</v>
      </c>
      <c r="J75" s="9">
        <f>SUM(K75,L75)</f>
        <v>5496432</v>
      </c>
      <c r="K75" s="9">
        <v>5496432</v>
      </c>
      <c r="L75" s="9" t="s">
        <v>23</v>
      </c>
    </row>
    <row r="76" spans="1:12" ht="39.950000000000003" customHeight="1">
      <c r="A76" s="7">
        <v>1332</v>
      </c>
      <c r="B76" s="8" t="s">
        <v>101</v>
      </c>
      <c r="C76" s="7"/>
      <c r="D76" s="9">
        <f>SUM(E76,F76)</f>
        <v>7451700</v>
      </c>
      <c r="E76" s="9">
        <v>7451700</v>
      </c>
      <c r="F76" s="9" t="s">
        <v>23</v>
      </c>
      <c r="G76" s="9">
        <f>SUM(H76,I76)</f>
        <v>10639400</v>
      </c>
      <c r="H76" s="9">
        <v>10639400</v>
      </c>
      <c r="I76" s="9" t="s">
        <v>23</v>
      </c>
      <c r="J76" s="9">
        <f>SUM(K76,L76)</f>
        <v>1238900</v>
      </c>
      <c r="K76" s="9">
        <v>1238900</v>
      </c>
      <c r="L76" s="9" t="s">
        <v>23</v>
      </c>
    </row>
    <row r="77" spans="1:12" ht="39.950000000000003" customHeight="1">
      <c r="A77" s="7">
        <v>1333</v>
      </c>
      <c r="B77" s="8" t="s">
        <v>102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>
      <c r="A78" s="7">
        <v>1334</v>
      </c>
      <c r="B78" s="8" t="s">
        <v>103</v>
      </c>
      <c r="C78" s="7"/>
      <c r="D78" s="9">
        <f>SUM(E78,F78)</f>
        <v>12028100</v>
      </c>
      <c r="E78" s="9">
        <v>12028100</v>
      </c>
      <c r="F78" s="9" t="s">
        <v>23</v>
      </c>
      <c r="G78" s="9">
        <f>SUM(H78,I78)</f>
        <v>13663300</v>
      </c>
      <c r="H78" s="9">
        <v>13663300</v>
      </c>
      <c r="I78" s="9" t="s">
        <v>23</v>
      </c>
      <c r="J78" s="9">
        <f>SUM(K78,L78)</f>
        <v>2518300</v>
      </c>
      <c r="K78" s="9">
        <v>2518300</v>
      </c>
      <c r="L78" s="9" t="s">
        <v>23</v>
      </c>
    </row>
    <row r="79" spans="1:12" ht="39.950000000000003" customHeight="1">
      <c r="A79" s="7">
        <v>1340</v>
      </c>
      <c r="B79" s="8" t="s">
        <v>104</v>
      </c>
      <c r="C79" s="7" t="s">
        <v>105</v>
      </c>
      <c r="D79" s="9">
        <f>SUM(D80,D81,D82)</f>
        <v>3998000</v>
      </c>
      <c r="E79" s="9">
        <f>SUM(E80,E81,E82)</f>
        <v>3998000</v>
      </c>
      <c r="F79" s="9" t="s">
        <v>23</v>
      </c>
      <c r="G79" s="9">
        <f>SUM(G80,G81,G82)</f>
        <v>3998000</v>
      </c>
      <c r="H79" s="9">
        <f>SUM(H80,H81,H82)</f>
        <v>3998000</v>
      </c>
      <c r="I79" s="9" t="s">
        <v>23</v>
      </c>
      <c r="J79" s="9">
        <f>SUM(J80,J81,J82)</f>
        <v>799600</v>
      </c>
      <c r="K79" s="9">
        <f>SUM(K80,K81,K82)</f>
        <v>799600</v>
      </c>
      <c r="L79" s="9" t="s">
        <v>23</v>
      </c>
    </row>
    <row r="80" spans="1:12" ht="39.950000000000003" customHeight="1">
      <c r="A80" s="7">
        <v>1341</v>
      </c>
      <c r="B80" s="8" t="s">
        <v>106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>
      <c r="A81" s="7">
        <v>1342</v>
      </c>
      <c r="B81" s="8" t="s">
        <v>107</v>
      </c>
      <c r="C81" s="7"/>
      <c r="D81" s="9">
        <f>SUM(E81,F81)</f>
        <v>3998000</v>
      </c>
      <c r="E81" s="9">
        <v>3998000</v>
      </c>
      <c r="F81" s="9" t="s">
        <v>23</v>
      </c>
      <c r="G81" s="9">
        <f>SUM(H81,I81)</f>
        <v>3998000</v>
      </c>
      <c r="H81" s="9">
        <v>3998000</v>
      </c>
      <c r="I81" s="9" t="s">
        <v>23</v>
      </c>
      <c r="J81" s="9">
        <f>SUM(K81,L81)</f>
        <v>799600</v>
      </c>
      <c r="K81" s="9">
        <v>799600</v>
      </c>
      <c r="L81" s="9" t="s">
        <v>23</v>
      </c>
    </row>
    <row r="82" spans="1:12" ht="39.950000000000003" customHeight="1">
      <c r="A82" s="7">
        <v>1343</v>
      </c>
      <c r="B82" s="8" t="s">
        <v>108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950000000000003" customHeight="1">
      <c r="A83" s="7">
        <v>1350</v>
      </c>
      <c r="B83" s="8" t="s">
        <v>109</v>
      </c>
      <c r="C83" s="7" t="s">
        <v>110</v>
      </c>
      <c r="D83" s="9">
        <f>SUM(D84,D105,D106)</f>
        <v>135048000</v>
      </c>
      <c r="E83" s="9">
        <f>SUM(E84,E105,E106)</f>
        <v>135048000</v>
      </c>
      <c r="F83" s="9" t="s">
        <v>23</v>
      </c>
      <c r="G83" s="9">
        <f>SUM(G84,G105,G106)</f>
        <v>135048000</v>
      </c>
      <c r="H83" s="9">
        <f>SUM(H84,H105,H106)</f>
        <v>135048000</v>
      </c>
      <c r="I83" s="9" t="s">
        <v>23</v>
      </c>
      <c r="J83" s="9">
        <f>SUM(J84,J105,J106)</f>
        <v>32916018.899999999</v>
      </c>
      <c r="K83" s="9">
        <f>SUM(K84,K105,K106)</f>
        <v>32916018.899999999</v>
      </c>
      <c r="L83" s="9" t="s">
        <v>23</v>
      </c>
    </row>
    <row r="84" spans="1:12" ht="39.950000000000003" customHeight="1">
      <c r="A84" s="7">
        <v>1351</v>
      </c>
      <c r="B84" s="8" t="s">
        <v>111</v>
      </c>
      <c r="C84" s="7"/>
      <c r="D84" s="9">
        <f>SUM(D85:D104)</f>
        <v>134848000</v>
      </c>
      <c r="E84" s="9">
        <f>SUM(E85:E104)</f>
        <v>134848000</v>
      </c>
      <c r="F84" s="9" t="s">
        <v>23</v>
      </c>
      <c r="G84" s="9">
        <f>SUM(G85:G104)</f>
        <v>134848000</v>
      </c>
      <c r="H84" s="9">
        <f>SUM(H85:H104)</f>
        <v>134848000</v>
      </c>
      <c r="I84" s="9" t="s">
        <v>23</v>
      </c>
      <c r="J84" s="9">
        <f>SUM(J85:J104)</f>
        <v>32916018.899999999</v>
      </c>
      <c r="K84" s="9">
        <f>SUM(K85:K104)</f>
        <v>32916018.899999999</v>
      </c>
      <c r="L84" s="9" t="s">
        <v>23</v>
      </c>
    </row>
    <row r="85" spans="1:12" ht="39.950000000000003" customHeight="1">
      <c r="A85" s="7">
        <v>13501</v>
      </c>
      <c r="B85" s="8" t="s">
        <v>112</v>
      </c>
      <c r="C85" s="7"/>
      <c r="D85" s="9">
        <f t="shared" ref="D85:D106" si="6">SUM(E85,F85)</f>
        <v>60000</v>
      </c>
      <c r="E85" s="9">
        <v>60000</v>
      </c>
      <c r="F85" s="9" t="s">
        <v>23</v>
      </c>
      <c r="G85" s="9">
        <f t="shared" ref="G85:G106" si="7">SUM(H85,I85)</f>
        <v>60000</v>
      </c>
      <c r="H85" s="9">
        <v>60000</v>
      </c>
      <c r="I85" s="9" t="s">
        <v>23</v>
      </c>
      <c r="J85" s="9">
        <f t="shared" ref="J85:J106" si="8">SUM(K85,L85)</f>
        <v>226000</v>
      </c>
      <c r="K85" s="9">
        <v>226000</v>
      </c>
      <c r="L85" s="9" t="s">
        <v>23</v>
      </c>
    </row>
    <row r="86" spans="1:12" ht="39.950000000000003" customHeight="1">
      <c r="A86" s="7">
        <v>13502</v>
      </c>
      <c r="B86" s="8" t="s">
        <v>113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9.950000000000003" customHeight="1">
      <c r="A87" s="7">
        <v>13503</v>
      </c>
      <c r="B87" s="8" t="s">
        <v>114</v>
      </c>
      <c r="C87" s="7"/>
      <c r="D87" s="9">
        <f t="shared" si="6"/>
        <v>260000</v>
      </c>
      <c r="E87" s="9">
        <v>260000</v>
      </c>
      <c r="F87" s="9" t="s">
        <v>23</v>
      </c>
      <c r="G87" s="9">
        <f t="shared" si="7"/>
        <v>260000</v>
      </c>
      <c r="H87" s="9">
        <v>260000</v>
      </c>
      <c r="I87" s="9" t="s">
        <v>23</v>
      </c>
      <c r="J87" s="9">
        <f t="shared" si="8"/>
        <v>120000</v>
      </c>
      <c r="K87" s="9">
        <v>120000</v>
      </c>
      <c r="L87" s="9" t="s">
        <v>23</v>
      </c>
    </row>
    <row r="88" spans="1:12" ht="39.950000000000003" customHeight="1">
      <c r="A88" s="7">
        <v>13504</v>
      </c>
      <c r="B88" s="8" t="s">
        <v>115</v>
      </c>
      <c r="C88" s="7"/>
      <c r="D88" s="9">
        <f t="shared" si="6"/>
        <v>30000</v>
      </c>
      <c r="E88" s="9">
        <v>30000</v>
      </c>
      <c r="F88" s="9" t="s">
        <v>23</v>
      </c>
      <c r="G88" s="9">
        <f t="shared" si="7"/>
        <v>30000</v>
      </c>
      <c r="H88" s="9">
        <v>30000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>
      <c r="A89" s="7">
        <v>13505</v>
      </c>
      <c r="B89" s="8" t="s">
        <v>116</v>
      </c>
      <c r="C89" s="7"/>
      <c r="D89" s="9">
        <f t="shared" si="6"/>
        <v>60000</v>
      </c>
      <c r="E89" s="9">
        <v>60000</v>
      </c>
      <c r="F89" s="9" t="s">
        <v>23</v>
      </c>
      <c r="G89" s="9">
        <f t="shared" si="7"/>
        <v>60000</v>
      </c>
      <c r="H89" s="9">
        <v>60000</v>
      </c>
      <c r="I89" s="9" t="s">
        <v>23</v>
      </c>
      <c r="J89" s="9">
        <f t="shared" si="8"/>
        <v>40000</v>
      </c>
      <c r="K89" s="9">
        <v>40000</v>
      </c>
      <c r="L89" s="9" t="s">
        <v>23</v>
      </c>
    </row>
    <row r="90" spans="1:12" ht="39.950000000000003" customHeight="1">
      <c r="A90" s="7">
        <v>13506</v>
      </c>
      <c r="B90" s="8" t="s">
        <v>117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>
      <c r="A91" s="7">
        <v>13507</v>
      </c>
      <c r="B91" s="8" t="s">
        <v>118</v>
      </c>
      <c r="C91" s="7"/>
      <c r="D91" s="9">
        <f t="shared" si="6"/>
        <v>36100000</v>
      </c>
      <c r="E91" s="9">
        <v>36100000</v>
      </c>
      <c r="F91" s="9" t="s">
        <v>23</v>
      </c>
      <c r="G91" s="9">
        <f t="shared" si="7"/>
        <v>36100000</v>
      </c>
      <c r="H91" s="9">
        <v>36100000</v>
      </c>
      <c r="I91" s="9" t="s">
        <v>23</v>
      </c>
      <c r="J91" s="9">
        <f t="shared" si="8"/>
        <v>7144528.9000000004</v>
      </c>
      <c r="K91" s="9">
        <v>7144528.9000000004</v>
      </c>
      <c r="L91" s="9" t="s">
        <v>23</v>
      </c>
    </row>
    <row r="92" spans="1:12" ht="39.950000000000003" customHeight="1">
      <c r="A92" s="7">
        <v>13508</v>
      </c>
      <c r="B92" s="8" t="s">
        <v>119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>
      <c r="A93" s="7">
        <v>13509</v>
      </c>
      <c r="B93" s="8" t="s">
        <v>120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9.950000000000003" customHeight="1">
      <c r="A94" s="7">
        <v>13510</v>
      </c>
      <c r="B94" s="8" t="s">
        <v>121</v>
      </c>
      <c r="C94" s="7"/>
      <c r="D94" s="9">
        <f t="shared" si="6"/>
        <v>3000000</v>
      </c>
      <c r="E94" s="9">
        <v>3000000</v>
      </c>
      <c r="F94" s="9" t="s">
        <v>23</v>
      </c>
      <c r="G94" s="9">
        <f t="shared" si="7"/>
        <v>3000000</v>
      </c>
      <c r="H94" s="9">
        <v>3000000</v>
      </c>
      <c r="I94" s="9" t="s">
        <v>23</v>
      </c>
      <c r="J94" s="9">
        <f t="shared" si="8"/>
        <v>445920</v>
      </c>
      <c r="K94" s="9">
        <v>445920</v>
      </c>
      <c r="L94" s="9" t="s">
        <v>23</v>
      </c>
    </row>
    <row r="95" spans="1:12" ht="39.950000000000003" customHeight="1">
      <c r="A95" s="7">
        <v>13511</v>
      </c>
      <c r="B95" s="8" t="s">
        <v>122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>
      <c r="A96" s="7">
        <v>13512</v>
      </c>
      <c r="B96" s="8" t="s">
        <v>123</v>
      </c>
      <c r="C96" s="7"/>
      <c r="D96" s="9">
        <f t="shared" si="6"/>
        <v>0</v>
      </c>
      <c r="E96" s="9">
        <v>0</v>
      </c>
      <c r="F96" s="9" t="s">
        <v>23</v>
      </c>
      <c r="G96" s="9">
        <f t="shared" si="7"/>
        <v>0</v>
      </c>
      <c r="H96" s="9"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12" ht="39.950000000000003" customHeight="1">
      <c r="A97" s="7">
        <v>13513</v>
      </c>
      <c r="B97" s="8" t="s">
        <v>124</v>
      </c>
      <c r="C97" s="7"/>
      <c r="D97" s="9">
        <f t="shared" si="6"/>
        <v>72216000</v>
      </c>
      <c r="E97" s="9">
        <v>72216000</v>
      </c>
      <c r="F97" s="9" t="s">
        <v>23</v>
      </c>
      <c r="G97" s="9">
        <f t="shared" si="7"/>
        <v>72216000</v>
      </c>
      <c r="H97" s="9">
        <v>72216000</v>
      </c>
      <c r="I97" s="9" t="s">
        <v>23</v>
      </c>
      <c r="J97" s="9">
        <f t="shared" si="8"/>
        <v>16496070</v>
      </c>
      <c r="K97" s="9">
        <v>16496070</v>
      </c>
      <c r="L97" s="9" t="s">
        <v>23</v>
      </c>
    </row>
    <row r="98" spans="1:12" ht="39.950000000000003" customHeight="1">
      <c r="A98" s="7">
        <v>13514</v>
      </c>
      <c r="B98" s="8" t="s">
        <v>125</v>
      </c>
      <c r="C98" s="7"/>
      <c r="D98" s="9">
        <f t="shared" si="6"/>
        <v>22582000</v>
      </c>
      <c r="E98" s="9">
        <v>22582000</v>
      </c>
      <c r="F98" s="9" t="s">
        <v>23</v>
      </c>
      <c r="G98" s="9">
        <f t="shared" si="7"/>
        <v>22582000</v>
      </c>
      <c r="H98" s="9">
        <v>22582000</v>
      </c>
      <c r="I98" s="9" t="s">
        <v>23</v>
      </c>
      <c r="J98" s="9">
        <f t="shared" si="8"/>
        <v>8179500</v>
      </c>
      <c r="K98" s="9">
        <v>8179500</v>
      </c>
      <c r="L98" s="9" t="s">
        <v>23</v>
      </c>
    </row>
    <row r="99" spans="1:12" ht="39.950000000000003" customHeight="1">
      <c r="A99" s="7">
        <v>13515</v>
      </c>
      <c r="B99" s="8" t="s">
        <v>126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>
      <c r="A100" s="7">
        <v>13516</v>
      </c>
      <c r="B100" s="8" t="s">
        <v>127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customHeight="1">
      <c r="A101" s="7">
        <v>13517</v>
      </c>
      <c r="B101" s="8" t="s">
        <v>128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>
      <c r="A102" s="7">
        <v>13518</v>
      </c>
      <c r="B102" s="8" t="s">
        <v>129</v>
      </c>
      <c r="C102" s="7"/>
      <c r="D102" s="9">
        <f t="shared" si="6"/>
        <v>40000</v>
      </c>
      <c r="E102" s="9">
        <v>40000</v>
      </c>
      <c r="F102" s="9" t="s">
        <v>23</v>
      </c>
      <c r="G102" s="9">
        <f t="shared" si="7"/>
        <v>40000</v>
      </c>
      <c r="H102" s="9">
        <v>40000</v>
      </c>
      <c r="I102" s="9" t="s">
        <v>23</v>
      </c>
      <c r="J102" s="9">
        <f t="shared" si="8"/>
        <v>14000</v>
      </c>
      <c r="K102" s="9">
        <v>14000</v>
      </c>
      <c r="L102" s="9" t="s">
        <v>23</v>
      </c>
    </row>
    <row r="103" spans="1:12" ht="39.950000000000003" customHeight="1">
      <c r="A103" s="7">
        <v>13519</v>
      </c>
      <c r="B103" s="8" t="s">
        <v>130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950000000000003" customHeight="1">
      <c r="A104" s="7">
        <v>13520</v>
      </c>
      <c r="B104" s="8" t="s">
        <v>131</v>
      </c>
      <c r="C104" s="7"/>
      <c r="D104" s="9">
        <f t="shared" si="6"/>
        <v>500000</v>
      </c>
      <c r="E104" s="9">
        <v>500000</v>
      </c>
      <c r="F104" s="9" t="s">
        <v>23</v>
      </c>
      <c r="G104" s="9">
        <f t="shared" si="7"/>
        <v>500000</v>
      </c>
      <c r="H104" s="9">
        <v>500000</v>
      </c>
      <c r="I104" s="9" t="s">
        <v>23</v>
      </c>
      <c r="J104" s="9">
        <f t="shared" si="8"/>
        <v>250000</v>
      </c>
      <c r="K104" s="9">
        <v>250000</v>
      </c>
      <c r="L104" s="9" t="s">
        <v>23</v>
      </c>
    </row>
    <row r="105" spans="1:12" ht="39.950000000000003" customHeight="1">
      <c r="A105" s="7">
        <v>1352</v>
      </c>
      <c r="B105" s="8" t="s">
        <v>132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>
      <c r="A106" s="7">
        <v>1353</v>
      </c>
      <c r="B106" s="8" t="s">
        <v>133</v>
      </c>
      <c r="C106" s="7"/>
      <c r="D106" s="9">
        <f t="shared" si="6"/>
        <v>200000</v>
      </c>
      <c r="E106" s="9">
        <v>200000</v>
      </c>
      <c r="F106" s="9" t="s">
        <v>23</v>
      </c>
      <c r="G106" s="9">
        <f t="shared" si="7"/>
        <v>200000</v>
      </c>
      <c r="H106" s="9">
        <v>200000</v>
      </c>
      <c r="I106" s="9" t="s">
        <v>23</v>
      </c>
      <c r="J106" s="9">
        <f t="shared" si="8"/>
        <v>0</v>
      </c>
      <c r="K106" s="9">
        <v>0</v>
      </c>
      <c r="L106" s="9" t="s">
        <v>23</v>
      </c>
    </row>
    <row r="107" spans="1:12" ht="39.950000000000003" customHeight="1">
      <c r="A107" s="7">
        <v>1360</v>
      </c>
      <c r="B107" s="8" t="s">
        <v>134</v>
      </c>
      <c r="C107" s="7" t="s">
        <v>135</v>
      </c>
      <c r="D107" s="9">
        <f>SUM(D108,D109)</f>
        <v>200000</v>
      </c>
      <c r="E107" s="9">
        <f>SUM(E108,E109)</f>
        <v>200000</v>
      </c>
      <c r="F107" s="9" t="s">
        <v>23</v>
      </c>
      <c r="G107" s="9">
        <f>SUM(G108,G109)</f>
        <v>200000</v>
      </c>
      <c r="H107" s="9">
        <f>SUM(H108,H109)</f>
        <v>200000</v>
      </c>
      <c r="I107" s="9" t="s">
        <v>23</v>
      </c>
      <c r="J107" s="9">
        <f>SUM(J108,J109)</f>
        <v>100000</v>
      </c>
      <c r="K107" s="9">
        <f>SUM(K108,K109)</f>
        <v>100000</v>
      </c>
      <c r="L107" s="9" t="s">
        <v>23</v>
      </c>
    </row>
    <row r="108" spans="1:12" ht="39.950000000000003" customHeight="1">
      <c r="A108" s="7">
        <v>1361</v>
      </c>
      <c r="B108" s="8" t="s">
        <v>136</v>
      </c>
      <c r="C108" s="7"/>
      <c r="D108" s="9">
        <f>SUM(E108,F108)</f>
        <v>200000</v>
      </c>
      <c r="E108" s="9">
        <v>200000</v>
      </c>
      <c r="F108" s="9" t="s">
        <v>23</v>
      </c>
      <c r="G108" s="9">
        <f>SUM(H108,I108)</f>
        <v>200000</v>
      </c>
      <c r="H108" s="9">
        <v>200000</v>
      </c>
      <c r="I108" s="9" t="s">
        <v>23</v>
      </c>
      <c r="J108" s="9">
        <f>SUM(K108,L108)</f>
        <v>100000</v>
      </c>
      <c r="K108" s="9">
        <v>100000</v>
      </c>
      <c r="L108" s="9" t="s">
        <v>23</v>
      </c>
    </row>
    <row r="109" spans="1:12" ht="39.950000000000003" customHeight="1">
      <c r="A109" s="7">
        <v>1362</v>
      </c>
      <c r="B109" s="8" t="s">
        <v>137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>
      <c r="A110" s="7">
        <v>1370</v>
      </c>
      <c r="B110" s="8" t="s">
        <v>138</v>
      </c>
      <c r="C110" s="7" t="s">
        <v>139</v>
      </c>
      <c r="D110" s="9">
        <f>SUM(D111,D112)</f>
        <v>0</v>
      </c>
      <c r="E110" s="9">
        <f>SUM(E111,E112)</f>
        <v>0</v>
      </c>
      <c r="F110" s="9" t="s">
        <v>23</v>
      </c>
      <c r="G110" s="9">
        <f>SUM(G111,G112)</f>
        <v>0</v>
      </c>
      <c r="H110" s="9">
        <f>SUM(H111,H112)</f>
        <v>0</v>
      </c>
      <c r="I110" s="9" t="s">
        <v>23</v>
      </c>
      <c r="J110" s="9">
        <f>SUM(J111,J112)</f>
        <v>0</v>
      </c>
      <c r="K110" s="9">
        <f>SUM(K111,K112)</f>
        <v>0</v>
      </c>
      <c r="L110" s="9" t="s">
        <v>23</v>
      </c>
    </row>
    <row r="111" spans="1:12" ht="39.950000000000003" customHeight="1">
      <c r="A111" s="7">
        <v>1371</v>
      </c>
      <c r="B111" s="8" t="s">
        <v>140</v>
      </c>
      <c r="C111" s="7"/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>
      <c r="A112" s="7">
        <v>1372</v>
      </c>
      <c r="B112" s="8" t="s">
        <v>141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>
      <c r="A113" s="7">
        <v>1380</v>
      </c>
      <c r="B113" s="8" t="s">
        <v>142</v>
      </c>
      <c r="C113" s="7" t="s">
        <v>143</v>
      </c>
      <c r="D113" s="9">
        <f>SUM(D114,D115)</f>
        <v>0</v>
      </c>
      <c r="E113" s="9" t="s">
        <v>23</v>
      </c>
      <c r="F113" s="9">
        <f>SUM(F114,F115)</f>
        <v>0</v>
      </c>
      <c r="G113" s="9">
        <f>SUM(G114,G115)</f>
        <v>0</v>
      </c>
      <c r="H113" s="9" t="s">
        <v>23</v>
      </c>
      <c r="I113" s="9">
        <f>SUM(I114,I115)</f>
        <v>0</v>
      </c>
      <c r="J113" s="9">
        <f>SUM(J114,J115)</f>
        <v>0</v>
      </c>
      <c r="K113" s="9" t="s">
        <v>23</v>
      </c>
      <c r="L113" s="9">
        <f>SUM(L114,L115)</f>
        <v>0</v>
      </c>
    </row>
    <row r="114" spans="1:12" ht="39.950000000000003" customHeight="1">
      <c r="A114" s="7">
        <v>1381</v>
      </c>
      <c r="B114" s="8" t="s">
        <v>144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950000000000003" customHeight="1">
      <c r="A115" s="7">
        <v>1382</v>
      </c>
      <c r="B115" s="8" t="s">
        <v>145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</row>
    <row r="116" spans="1:12" ht="39.950000000000003" customHeight="1">
      <c r="A116" s="7">
        <v>1390</v>
      </c>
      <c r="B116" s="8" t="s">
        <v>146</v>
      </c>
      <c r="C116" s="7" t="s">
        <v>147</v>
      </c>
      <c r="D116" s="9">
        <f>SUM(D117,D119)</f>
        <v>0</v>
      </c>
      <c r="E116" s="9">
        <f>SUM(E117:E119)</f>
        <v>0</v>
      </c>
      <c r="F116" s="9">
        <f>SUM(F117:F119)</f>
        <v>0</v>
      </c>
      <c r="G116" s="9">
        <f>SUM(G117,G119)</f>
        <v>0</v>
      </c>
      <c r="H116" s="9">
        <f>SUM(H117:H119)</f>
        <v>0</v>
      </c>
      <c r="I116" s="9">
        <f>SUM(I117:I119)</f>
        <v>5544800</v>
      </c>
      <c r="J116" s="9">
        <f>SUM(J117,J119)</f>
        <v>300000</v>
      </c>
      <c r="K116" s="9">
        <f>SUM(K117:K119)</f>
        <v>300000</v>
      </c>
      <c r="L116" s="9">
        <f>SUM(L117:L119)</f>
        <v>0</v>
      </c>
    </row>
    <row r="117" spans="1:12" ht="39.950000000000003" customHeight="1">
      <c r="A117" s="7">
        <v>1391</v>
      </c>
      <c r="B117" s="8" t="s">
        <v>148</v>
      </c>
      <c r="C117" s="7"/>
      <c r="D117" s="9">
        <f>SUM(E117,F117)</f>
        <v>0</v>
      </c>
      <c r="E117" s="9" t="s">
        <v>23</v>
      </c>
      <c r="F117" s="9">
        <v>0</v>
      </c>
      <c r="G117" s="9">
        <f>SUM(H117,I117)</f>
        <v>0</v>
      </c>
      <c r="H117" s="9" t="s">
        <v>23</v>
      </c>
      <c r="I117" s="9">
        <v>0</v>
      </c>
      <c r="J117" s="9">
        <f>SUM(K117,L117)</f>
        <v>0</v>
      </c>
      <c r="K117" s="9" t="s">
        <v>23</v>
      </c>
      <c r="L117" s="9">
        <v>0</v>
      </c>
    </row>
    <row r="118" spans="1:12" ht="39.950000000000003" customHeight="1">
      <c r="A118" s="7">
        <v>1392</v>
      </c>
      <c r="B118" s="8" t="s">
        <v>149</v>
      </c>
      <c r="C118" s="7"/>
      <c r="D118" s="9">
        <f>SUM(E118,F118)</f>
        <v>0</v>
      </c>
      <c r="E118" s="9" t="s">
        <v>23</v>
      </c>
      <c r="F118" s="9">
        <v>0</v>
      </c>
      <c r="G118" s="9">
        <f>SUM(H118,I118)</f>
        <v>5544800</v>
      </c>
      <c r="H118" s="9" t="s">
        <v>23</v>
      </c>
      <c r="I118" s="9">
        <v>5544800</v>
      </c>
      <c r="J118" s="9">
        <f>SUM(K118,L118)</f>
        <v>0</v>
      </c>
      <c r="K118" s="9" t="s">
        <v>23</v>
      </c>
      <c r="L118" s="9">
        <v>0</v>
      </c>
    </row>
    <row r="119" spans="1:12" ht="39.950000000000003" customHeight="1">
      <c r="A119" s="7">
        <v>1393</v>
      </c>
      <c r="B119" s="8" t="s">
        <v>150</v>
      </c>
      <c r="C119" s="7"/>
      <c r="D119" s="9">
        <f>SUM(E119,F119)</f>
        <v>0</v>
      </c>
      <c r="E119" s="9">
        <v>0</v>
      </c>
      <c r="F119" s="9">
        <v>0</v>
      </c>
      <c r="G119" s="9">
        <f>SUM(H119,I119)</f>
        <v>0</v>
      </c>
      <c r="H119" s="9">
        <v>0</v>
      </c>
      <c r="I119" s="9">
        <v>0</v>
      </c>
      <c r="J119" s="9">
        <f>SUM(K119,L119)</f>
        <v>300000</v>
      </c>
      <c r="K119" s="9">
        <v>300000</v>
      </c>
      <c r="L119" s="9">
        <v>0</v>
      </c>
    </row>
  </sheetData>
  <mergeCells count="5">
    <mergeCell ref="A1:K1"/>
    <mergeCell ref="A2:K2"/>
    <mergeCell ref="A3:L3"/>
    <mergeCell ref="A5:K5"/>
    <mergeCell ref="K4:L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topLeftCell="F1" zoomScaleSheetLayoutView="100" workbookViewId="0">
      <selection activeCell="L13" sqref="L13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s="10" customFormat="1" ht="51" customHeight="1">
      <c r="K1" s="13" t="s">
        <v>725</v>
      </c>
      <c r="L1" s="14"/>
    </row>
    <row r="2" spans="1:14" ht="50.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" customHeight="1">
      <c r="A4" s="12" t="s">
        <v>151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4" ht="15" customHeight="1">
      <c r="A9" s="3"/>
      <c r="B9" s="3"/>
      <c r="C9" s="3"/>
      <c r="D9" s="3"/>
      <c r="E9" s="3"/>
      <c r="F9" s="3" t="s">
        <v>4</v>
      </c>
      <c r="G9" s="3"/>
      <c r="H9" s="3"/>
      <c r="I9" s="3" t="s">
        <v>5</v>
      </c>
      <c r="J9" s="3"/>
      <c r="K9" s="3"/>
      <c r="L9" s="3" t="s">
        <v>6</v>
      </c>
      <c r="M9" s="3"/>
      <c r="N9" s="3"/>
    </row>
    <row r="10" spans="1:14" ht="39.950000000000003" customHeight="1">
      <c r="A10" s="4" t="s">
        <v>7</v>
      </c>
      <c r="B10" s="5" t="s">
        <v>152</v>
      </c>
      <c r="C10" s="4" t="s">
        <v>153</v>
      </c>
      <c r="D10" s="4" t="s">
        <v>154</v>
      </c>
      <c r="E10" s="4" t="s">
        <v>155</v>
      </c>
      <c r="F10" s="4" t="s">
        <v>9</v>
      </c>
      <c r="G10" s="4" t="s">
        <v>156</v>
      </c>
      <c r="H10" s="4"/>
      <c r="I10" s="4" t="s">
        <v>9</v>
      </c>
      <c r="J10" s="4" t="s">
        <v>10</v>
      </c>
      <c r="K10" s="3"/>
      <c r="L10" s="3" t="s">
        <v>9</v>
      </c>
      <c r="M10" s="3" t="s">
        <v>10</v>
      </c>
      <c r="N10" s="3"/>
    </row>
    <row r="11" spans="1:14" ht="20.100000000000001" customHeight="1">
      <c r="A11" s="4" t="s">
        <v>11</v>
      </c>
      <c r="B11" s="4"/>
      <c r="C11" s="4"/>
      <c r="D11" s="4"/>
      <c r="E11" s="4"/>
      <c r="F11" s="4" t="s">
        <v>157</v>
      </c>
      <c r="G11" s="4" t="s">
        <v>17</v>
      </c>
      <c r="H11" s="4" t="s">
        <v>158</v>
      </c>
      <c r="I11" s="4" t="s">
        <v>159</v>
      </c>
      <c r="J11" s="4" t="s">
        <v>17</v>
      </c>
      <c r="K11" s="3" t="s">
        <v>158</v>
      </c>
      <c r="L11" s="3" t="s">
        <v>160</v>
      </c>
      <c r="M11" s="3" t="s">
        <v>17</v>
      </c>
      <c r="N11" s="3" t="s">
        <v>158</v>
      </c>
    </row>
    <row r="12" spans="1:14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</row>
    <row r="13" spans="1:14" ht="39.950000000000003" customHeight="1">
      <c r="A13" s="7">
        <v>2000</v>
      </c>
      <c r="B13" s="8" t="s">
        <v>161</v>
      </c>
      <c r="C13" s="7" t="s">
        <v>23</v>
      </c>
      <c r="D13" s="7" t="s">
        <v>23</v>
      </c>
      <c r="E13" s="7" t="s">
        <v>23</v>
      </c>
      <c r="F13" s="9">
        <f t="shared" ref="F13:N13" si="0">SUM(F14,F48,F65,F94,F147,F167,F187,F216,F246,F277,F309)</f>
        <v>2627924000</v>
      </c>
      <c r="G13" s="9">
        <f t="shared" si="0"/>
        <v>2627924000</v>
      </c>
      <c r="H13" s="9">
        <f t="shared" si="0"/>
        <v>0</v>
      </c>
      <c r="I13" s="9">
        <f t="shared" si="0"/>
        <v>3407947924.4000001</v>
      </c>
      <c r="J13" s="9">
        <f t="shared" si="0"/>
        <v>2632642600</v>
      </c>
      <c r="K13" s="9">
        <f t="shared" si="0"/>
        <v>780850124.39999998</v>
      </c>
      <c r="L13" s="9">
        <f t="shared" si="0"/>
        <v>654949625.5</v>
      </c>
      <c r="M13" s="9">
        <f t="shared" si="0"/>
        <v>356472428.5</v>
      </c>
      <c r="N13" s="9">
        <f t="shared" si="0"/>
        <v>298477197</v>
      </c>
    </row>
    <row r="14" spans="1:14" ht="39.950000000000003" customHeight="1">
      <c r="A14" s="7">
        <v>2100</v>
      </c>
      <c r="B14" s="8" t="s">
        <v>162</v>
      </c>
      <c r="C14" s="7" t="s">
        <v>163</v>
      </c>
      <c r="D14" s="7" t="s">
        <v>164</v>
      </c>
      <c r="E14" s="7" t="s">
        <v>164</v>
      </c>
      <c r="F14" s="9">
        <f t="shared" ref="F14:N14" si="1">SUM(F16,F21,F25,F30,F33,F36,F39,F42)</f>
        <v>675724000</v>
      </c>
      <c r="G14" s="9">
        <f t="shared" si="1"/>
        <v>670724000</v>
      </c>
      <c r="H14" s="9">
        <f t="shared" si="1"/>
        <v>5000000</v>
      </c>
      <c r="I14" s="9">
        <f t="shared" si="1"/>
        <v>727924000</v>
      </c>
      <c r="J14" s="9">
        <f t="shared" si="1"/>
        <v>670924000</v>
      </c>
      <c r="K14" s="9">
        <f t="shared" si="1"/>
        <v>57000000</v>
      </c>
      <c r="L14" s="9">
        <f t="shared" si="1"/>
        <v>108702321.5</v>
      </c>
      <c r="M14" s="9">
        <f t="shared" si="1"/>
        <v>107392321.5</v>
      </c>
      <c r="N14" s="9">
        <f t="shared" si="1"/>
        <v>1310000</v>
      </c>
    </row>
    <row r="15" spans="1:14" ht="39.950000000000003" customHeight="1">
      <c r="A15" s="7"/>
      <c r="B15" s="8" t="s">
        <v>165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39.950000000000003" customHeight="1">
      <c r="A16" s="7">
        <v>2110</v>
      </c>
      <c r="B16" s="8" t="s">
        <v>166</v>
      </c>
      <c r="C16" s="7" t="s">
        <v>163</v>
      </c>
      <c r="D16" s="7" t="s">
        <v>163</v>
      </c>
      <c r="E16" s="7" t="s">
        <v>164</v>
      </c>
      <c r="F16" s="9">
        <f t="shared" ref="F16:N16" si="2">SUM(F18:F20)</f>
        <v>578890000</v>
      </c>
      <c r="G16" s="9">
        <f t="shared" si="2"/>
        <v>573890000</v>
      </c>
      <c r="H16" s="9">
        <f t="shared" si="2"/>
        <v>5000000</v>
      </c>
      <c r="I16" s="9">
        <f t="shared" si="2"/>
        <v>631090000</v>
      </c>
      <c r="J16" s="9">
        <f t="shared" si="2"/>
        <v>574090000</v>
      </c>
      <c r="K16" s="9">
        <f t="shared" si="2"/>
        <v>57000000</v>
      </c>
      <c r="L16" s="9">
        <f t="shared" si="2"/>
        <v>105040221.5</v>
      </c>
      <c r="M16" s="9">
        <f t="shared" si="2"/>
        <v>103730221.5</v>
      </c>
      <c r="N16" s="9">
        <f t="shared" si="2"/>
        <v>1310000</v>
      </c>
    </row>
    <row r="17" spans="1:14" ht="39.950000000000003" customHeight="1">
      <c r="A17" s="7"/>
      <c r="B17" s="8" t="s">
        <v>167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950000000000003" customHeight="1">
      <c r="A18" s="7">
        <v>2111</v>
      </c>
      <c r="B18" s="8" t="s">
        <v>168</v>
      </c>
      <c r="C18" s="7" t="s">
        <v>163</v>
      </c>
      <c r="D18" s="7" t="s">
        <v>163</v>
      </c>
      <c r="E18" s="7" t="s">
        <v>163</v>
      </c>
      <c r="F18" s="9">
        <f>SUM(G18,H18)</f>
        <v>578890000</v>
      </c>
      <c r="G18" s="9">
        <v>573890000</v>
      </c>
      <c r="H18" s="9">
        <v>5000000</v>
      </c>
      <c r="I18" s="9">
        <f>SUM(J18,K18)</f>
        <v>631090000</v>
      </c>
      <c r="J18" s="9">
        <v>574090000</v>
      </c>
      <c r="K18" s="9">
        <v>57000000</v>
      </c>
      <c r="L18" s="9">
        <f>SUM(M18,N18)</f>
        <v>105040221.5</v>
      </c>
      <c r="M18" s="9">
        <v>103730221.5</v>
      </c>
      <c r="N18" s="9">
        <v>1310000</v>
      </c>
    </row>
    <row r="19" spans="1:14" ht="39.950000000000003" customHeight="1">
      <c r="A19" s="7">
        <v>2112</v>
      </c>
      <c r="B19" s="8" t="s">
        <v>169</v>
      </c>
      <c r="C19" s="7" t="s">
        <v>163</v>
      </c>
      <c r="D19" s="7" t="s">
        <v>163</v>
      </c>
      <c r="E19" s="7" t="s">
        <v>170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customHeight="1">
      <c r="A20" s="7">
        <v>2113</v>
      </c>
      <c r="B20" s="8" t="s">
        <v>171</v>
      </c>
      <c r="C20" s="7" t="s">
        <v>163</v>
      </c>
      <c r="D20" s="7" t="s">
        <v>163</v>
      </c>
      <c r="E20" s="7" t="s">
        <v>172</v>
      </c>
      <c r="F20" s="9">
        <f>SUM(G20,H20)</f>
        <v>0</v>
      </c>
      <c r="G20" s="9">
        <v>0</v>
      </c>
      <c r="H20" s="9">
        <v>0</v>
      </c>
      <c r="I20" s="9">
        <f>SUM(J20,K20)</f>
        <v>0</v>
      </c>
      <c r="J20" s="9">
        <v>0</v>
      </c>
      <c r="K20" s="9">
        <v>0</v>
      </c>
      <c r="L20" s="9">
        <f>SUM(M20,N20)</f>
        <v>0</v>
      </c>
      <c r="M20" s="9">
        <v>0</v>
      </c>
      <c r="N20" s="9">
        <v>0</v>
      </c>
    </row>
    <row r="21" spans="1:14" ht="39.950000000000003" customHeight="1">
      <c r="A21" s="7">
        <v>2120</v>
      </c>
      <c r="B21" s="8" t="s">
        <v>173</v>
      </c>
      <c r="C21" s="7" t="s">
        <v>163</v>
      </c>
      <c r="D21" s="7" t="s">
        <v>170</v>
      </c>
      <c r="E21" s="7" t="s">
        <v>164</v>
      </c>
      <c r="F21" s="9">
        <f t="shared" ref="F21:N21" si="3">SUM(F23:F24)</f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</row>
    <row r="22" spans="1:14" ht="39.950000000000003" customHeight="1">
      <c r="A22" s="7"/>
      <c r="B22" s="8" t="s">
        <v>167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9.950000000000003" customHeight="1">
      <c r="A23" s="7">
        <v>2121</v>
      </c>
      <c r="B23" s="8" t="s">
        <v>174</v>
      </c>
      <c r="C23" s="7" t="s">
        <v>163</v>
      </c>
      <c r="D23" s="7" t="s">
        <v>170</v>
      </c>
      <c r="E23" s="7" t="s">
        <v>163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customHeight="1">
      <c r="A24" s="7">
        <v>2122</v>
      </c>
      <c r="B24" s="8" t="s">
        <v>175</v>
      </c>
      <c r="C24" s="7" t="s">
        <v>163</v>
      </c>
      <c r="D24" s="7" t="s">
        <v>170</v>
      </c>
      <c r="E24" s="7" t="s">
        <v>170</v>
      </c>
      <c r="F24" s="9">
        <f>SUM(G24,H24)</f>
        <v>0</v>
      </c>
      <c r="G24" s="9">
        <v>0</v>
      </c>
      <c r="H24" s="9">
        <v>0</v>
      </c>
      <c r="I24" s="9">
        <f>SUM(J24,K24)</f>
        <v>0</v>
      </c>
      <c r="J24" s="9">
        <v>0</v>
      </c>
      <c r="K24" s="9">
        <v>0</v>
      </c>
      <c r="L24" s="9">
        <f>SUM(M24,N24)</f>
        <v>0</v>
      </c>
      <c r="M24" s="9">
        <v>0</v>
      </c>
      <c r="N24" s="9">
        <v>0</v>
      </c>
    </row>
    <row r="25" spans="1:14" ht="39.950000000000003" customHeight="1">
      <c r="A25" s="7">
        <v>2130</v>
      </c>
      <c r="B25" s="8" t="s">
        <v>176</v>
      </c>
      <c r="C25" s="7" t="s">
        <v>163</v>
      </c>
      <c r="D25" s="7" t="s">
        <v>172</v>
      </c>
      <c r="E25" s="7" t="s">
        <v>164</v>
      </c>
      <c r="F25" s="9">
        <f t="shared" ref="F25:N25" si="4">SUM(F27:F29)</f>
        <v>11784000</v>
      </c>
      <c r="G25" s="9">
        <f t="shared" si="4"/>
        <v>11784000</v>
      </c>
      <c r="H25" s="9">
        <f t="shared" si="4"/>
        <v>0</v>
      </c>
      <c r="I25" s="9">
        <f t="shared" si="4"/>
        <v>11784000</v>
      </c>
      <c r="J25" s="9">
        <f t="shared" si="4"/>
        <v>11784000</v>
      </c>
      <c r="K25" s="9">
        <f t="shared" si="4"/>
        <v>0</v>
      </c>
      <c r="L25" s="9">
        <f t="shared" si="4"/>
        <v>1610300</v>
      </c>
      <c r="M25" s="9">
        <f t="shared" si="4"/>
        <v>1610300</v>
      </c>
      <c r="N25" s="9">
        <f t="shared" si="4"/>
        <v>0</v>
      </c>
    </row>
    <row r="26" spans="1:14" ht="39.950000000000003" customHeight="1">
      <c r="A26" s="7"/>
      <c r="B26" s="8" t="s">
        <v>167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39.950000000000003" customHeight="1">
      <c r="A27" s="7">
        <v>2131</v>
      </c>
      <c r="B27" s="8" t="s">
        <v>177</v>
      </c>
      <c r="C27" s="7" t="s">
        <v>163</v>
      </c>
      <c r="D27" s="7" t="s">
        <v>172</v>
      </c>
      <c r="E27" s="7" t="s">
        <v>163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customHeight="1">
      <c r="A28" s="7">
        <v>2132</v>
      </c>
      <c r="B28" s="8" t="s">
        <v>178</v>
      </c>
      <c r="C28" s="7" t="s">
        <v>163</v>
      </c>
      <c r="D28" s="7" t="s">
        <v>172</v>
      </c>
      <c r="E28" s="7" t="s">
        <v>170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39.950000000000003" customHeight="1">
      <c r="A29" s="7">
        <v>2133</v>
      </c>
      <c r="B29" s="8" t="s">
        <v>179</v>
      </c>
      <c r="C29" s="7" t="s">
        <v>163</v>
      </c>
      <c r="D29" s="7" t="s">
        <v>172</v>
      </c>
      <c r="E29" s="7" t="s">
        <v>172</v>
      </c>
      <c r="F29" s="9">
        <f>SUM(G29,H29)</f>
        <v>11784000</v>
      </c>
      <c r="G29" s="9">
        <v>11784000</v>
      </c>
      <c r="H29" s="9">
        <v>0</v>
      </c>
      <c r="I29" s="9">
        <f>SUM(J29,K29)</f>
        <v>11784000</v>
      </c>
      <c r="J29" s="9">
        <v>11784000</v>
      </c>
      <c r="K29" s="9">
        <v>0</v>
      </c>
      <c r="L29" s="9">
        <f>SUM(M29,N29)</f>
        <v>1610300</v>
      </c>
      <c r="M29" s="9">
        <v>1610300</v>
      </c>
      <c r="N29" s="9">
        <v>0</v>
      </c>
    </row>
    <row r="30" spans="1:14" ht="39.950000000000003" customHeight="1">
      <c r="A30" s="7">
        <v>2140</v>
      </c>
      <c r="B30" s="8" t="s">
        <v>180</v>
      </c>
      <c r="C30" s="7" t="s">
        <v>163</v>
      </c>
      <c r="D30" s="7" t="s">
        <v>181</v>
      </c>
      <c r="E30" s="7" t="s">
        <v>164</v>
      </c>
      <c r="F30" s="9">
        <f t="shared" ref="F30:N30" si="5">SUM(F32)</f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</row>
    <row r="31" spans="1:14" ht="39.950000000000003" customHeight="1">
      <c r="A31" s="7"/>
      <c r="B31" s="8" t="s">
        <v>167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39.950000000000003" customHeight="1">
      <c r="A32" s="7">
        <v>2141</v>
      </c>
      <c r="B32" s="8" t="s">
        <v>182</v>
      </c>
      <c r="C32" s="7" t="s">
        <v>163</v>
      </c>
      <c r="D32" s="7" t="s">
        <v>181</v>
      </c>
      <c r="E32" s="7" t="s">
        <v>163</v>
      </c>
      <c r="F32" s="9">
        <f>SUM(G32,H32)</f>
        <v>0</v>
      </c>
      <c r="G32" s="9">
        <v>0</v>
      </c>
      <c r="H32" s="9">
        <v>0</v>
      </c>
      <c r="I32" s="9">
        <f>SUM(J32,K32)</f>
        <v>0</v>
      </c>
      <c r="J32" s="9">
        <v>0</v>
      </c>
      <c r="K32" s="9">
        <v>0</v>
      </c>
      <c r="L32" s="9">
        <f>SUM(M32,N32)</f>
        <v>0</v>
      </c>
      <c r="M32" s="9">
        <v>0</v>
      </c>
      <c r="N32" s="9">
        <v>0</v>
      </c>
    </row>
    <row r="33" spans="1:14" ht="39.950000000000003" customHeight="1">
      <c r="A33" s="7">
        <v>2150</v>
      </c>
      <c r="B33" s="8" t="s">
        <v>183</v>
      </c>
      <c r="C33" s="7" t="s">
        <v>163</v>
      </c>
      <c r="D33" s="7" t="s">
        <v>184</v>
      </c>
      <c r="E33" s="7" t="s">
        <v>164</v>
      </c>
      <c r="F33" s="9">
        <f t="shared" ref="F33:N33" si="6">SUM(F35)</f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</row>
    <row r="34" spans="1:14" ht="39.950000000000003" customHeight="1">
      <c r="A34" s="7"/>
      <c r="B34" s="8" t="s">
        <v>167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9.950000000000003" customHeight="1">
      <c r="A35" s="7">
        <v>2151</v>
      </c>
      <c r="B35" s="8" t="s">
        <v>185</v>
      </c>
      <c r="C35" s="7" t="s">
        <v>163</v>
      </c>
      <c r="D35" s="7" t="s">
        <v>184</v>
      </c>
      <c r="E35" s="7" t="s">
        <v>163</v>
      </c>
      <c r="F35" s="9">
        <f>SUM(G35,H35)</f>
        <v>0</v>
      </c>
      <c r="G35" s="9">
        <v>0</v>
      </c>
      <c r="H35" s="9">
        <v>0</v>
      </c>
      <c r="I35" s="9">
        <f>SUM(J35,K35)</f>
        <v>0</v>
      </c>
      <c r="J35" s="9">
        <v>0</v>
      </c>
      <c r="K35" s="9">
        <v>0</v>
      </c>
      <c r="L35" s="9">
        <f>SUM(M35,N35)</f>
        <v>0</v>
      </c>
      <c r="M35" s="9">
        <v>0</v>
      </c>
      <c r="N35" s="9">
        <v>0</v>
      </c>
    </row>
    <row r="36" spans="1:14" ht="39.950000000000003" customHeight="1">
      <c r="A36" s="7">
        <v>2160</v>
      </c>
      <c r="B36" s="8" t="s">
        <v>186</v>
      </c>
      <c r="C36" s="7" t="s">
        <v>163</v>
      </c>
      <c r="D36" s="7" t="s">
        <v>187</v>
      </c>
      <c r="E36" s="7" t="s">
        <v>164</v>
      </c>
      <c r="F36" s="9">
        <f t="shared" ref="F36:N36" si="7">SUM(F38)</f>
        <v>85050000</v>
      </c>
      <c r="G36" s="9">
        <f t="shared" si="7"/>
        <v>85050000</v>
      </c>
      <c r="H36" s="9">
        <f t="shared" si="7"/>
        <v>0</v>
      </c>
      <c r="I36" s="9">
        <f t="shared" si="7"/>
        <v>85050000</v>
      </c>
      <c r="J36" s="9">
        <f t="shared" si="7"/>
        <v>85050000</v>
      </c>
      <c r="K36" s="9">
        <f t="shared" si="7"/>
        <v>0</v>
      </c>
      <c r="L36" s="9">
        <f t="shared" si="7"/>
        <v>2051800</v>
      </c>
      <c r="M36" s="9">
        <f t="shared" si="7"/>
        <v>2051800</v>
      </c>
      <c r="N36" s="9">
        <f t="shared" si="7"/>
        <v>0</v>
      </c>
    </row>
    <row r="37" spans="1:14" ht="39.950000000000003" customHeight="1">
      <c r="A37" s="7"/>
      <c r="B37" s="8" t="s">
        <v>167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39.950000000000003" customHeight="1">
      <c r="A38" s="7">
        <v>2161</v>
      </c>
      <c r="B38" s="8" t="s">
        <v>188</v>
      </c>
      <c r="C38" s="7" t="s">
        <v>163</v>
      </c>
      <c r="D38" s="7" t="s">
        <v>187</v>
      </c>
      <c r="E38" s="7" t="s">
        <v>163</v>
      </c>
      <c r="F38" s="9">
        <f>SUM(G38,H38)</f>
        <v>85050000</v>
      </c>
      <c r="G38" s="9">
        <v>85050000</v>
      </c>
      <c r="H38" s="9">
        <v>0</v>
      </c>
      <c r="I38" s="9">
        <f>SUM(J38,K38)</f>
        <v>85050000</v>
      </c>
      <c r="J38" s="9">
        <v>85050000</v>
      </c>
      <c r="K38" s="9">
        <v>0</v>
      </c>
      <c r="L38" s="9">
        <f>SUM(M38,N38)</f>
        <v>2051800</v>
      </c>
      <c r="M38" s="9">
        <v>2051800</v>
      </c>
      <c r="N38" s="9">
        <v>0</v>
      </c>
    </row>
    <row r="39" spans="1:14" ht="39.950000000000003" customHeight="1">
      <c r="A39" s="7">
        <v>2170</v>
      </c>
      <c r="B39" s="8" t="s">
        <v>189</v>
      </c>
      <c r="C39" s="7" t="s">
        <v>163</v>
      </c>
      <c r="D39" s="7" t="s">
        <v>190</v>
      </c>
      <c r="E39" s="7" t="s">
        <v>164</v>
      </c>
      <c r="F39" s="9">
        <f t="shared" ref="F39:N39" si="8">SUM(F41)</f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  <c r="M39" s="9">
        <f t="shared" si="8"/>
        <v>0</v>
      </c>
      <c r="N39" s="9">
        <f t="shared" si="8"/>
        <v>0</v>
      </c>
    </row>
    <row r="40" spans="1:14" ht="39.950000000000003" customHeight="1">
      <c r="A40" s="7"/>
      <c r="B40" s="8" t="s">
        <v>167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9.950000000000003" customHeight="1">
      <c r="A41" s="7">
        <v>2171</v>
      </c>
      <c r="B41" s="8" t="s">
        <v>189</v>
      </c>
      <c r="C41" s="7" t="s">
        <v>163</v>
      </c>
      <c r="D41" s="7" t="s">
        <v>190</v>
      </c>
      <c r="E41" s="7" t="s">
        <v>163</v>
      </c>
      <c r="F41" s="9">
        <f>SUM(G41,H41)</f>
        <v>0</v>
      </c>
      <c r="G41" s="9">
        <v>0</v>
      </c>
      <c r="H41" s="9">
        <v>0</v>
      </c>
      <c r="I41" s="9">
        <f>SUM(J41,K41)</f>
        <v>0</v>
      </c>
      <c r="J41" s="9">
        <v>0</v>
      </c>
      <c r="K41" s="9">
        <v>0</v>
      </c>
      <c r="L41" s="9">
        <f>SUM(M41,N41)</f>
        <v>0</v>
      </c>
      <c r="M41" s="9">
        <v>0</v>
      </c>
      <c r="N41" s="9">
        <v>0</v>
      </c>
    </row>
    <row r="42" spans="1:14" ht="39.950000000000003" customHeight="1">
      <c r="A42" s="7">
        <v>2180</v>
      </c>
      <c r="B42" s="8" t="s">
        <v>191</v>
      </c>
      <c r="C42" s="7" t="s">
        <v>163</v>
      </c>
      <c r="D42" s="7" t="s">
        <v>192</v>
      </c>
      <c r="E42" s="7" t="s">
        <v>164</v>
      </c>
      <c r="F42" s="9">
        <f t="shared" ref="F42:N42" si="9">SUM(F44)</f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</row>
    <row r="43" spans="1:14" ht="39.950000000000003" customHeight="1">
      <c r="A43" s="7"/>
      <c r="B43" s="8" t="s">
        <v>167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39.950000000000003" customHeight="1">
      <c r="A44" s="7">
        <v>2181</v>
      </c>
      <c r="B44" s="8" t="s">
        <v>191</v>
      </c>
      <c r="C44" s="7" t="s">
        <v>163</v>
      </c>
      <c r="D44" s="7" t="s">
        <v>192</v>
      </c>
      <c r="E44" s="7" t="s">
        <v>163</v>
      </c>
      <c r="F44" s="9">
        <f t="shared" ref="F44:N44" si="10">SUM(F46:F47)</f>
        <v>0</v>
      </c>
      <c r="G44" s="9">
        <f t="shared" si="10"/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9">
        <f t="shared" si="10"/>
        <v>0</v>
      </c>
      <c r="M44" s="9">
        <f t="shared" si="10"/>
        <v>0</v>
      </c>
      <c r="N44" s="9">
        <f t="shared" si="10"/>
        <v>0</v>
      </c>
    </row>
    <row r="45" spans="1:14" ht="39.950000000000003" customHeight="1">
      <c r="A45" s="7"/>
      <c r="B45" s="8" t="s">
        <v>167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9.950000000000003" customHeight="1">
      <c r="A46" s="7">
        <v>2182</v>
      </c>
      <c r="B46" s="8" t="s">
        <v>193</v>
      </c>
      <c r="C46" s="7" t="s">
        <v>163</v>
      </c>
      <c r="D46" s="7" t="s">
        <v>192</v>
      </c>
      <c r="E46" s="7" t="s">
        <v>163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>
      <c r="A47" s="7">
        <v>2183</v>
      </c>
      <c r="B47" s="8" t="s">
        <v>194</v>
      </c>
      <c r="C47" s="7" t="s">
        <v>163</v>
      </c>
      <c r="D47" s="7" t="s">
        <v>192</v>
      </c>
      <c r="E47" s="7" t="s">
        <v>163</v>
      </c>
      <c r="F47" s="9">
        <f>SUM(G47,H47)</f>
        <v>0</v>
      </c>
      <c r="G47" s="9">
        <v>0</v>
      </c>
      <c r="H47" s="9">
        <v>0</v>
      </c>
      <c r="I47" s="9">
        <f>SUM(J47,K47)</f>
        <v>0</v>
      </c>
      <c r="J47" s="9">
        <v>0</v>
      </c>
      <c r="K47" s="9">
        <v>0</v>
      </c>
      <c r="L47" s="9">
        <f>SUM(M47,N47)</f>
        <v>0</v>
      </c>
      <c r="M47" s="9">
        <v>0</v>
      </c>
      <c r="N47" s="9">
        <v>0</v>
      </c>
    </row>
    <row r="48" spans="1:14" ht="39.950000000000003" customHeight="1">
      <c r="A48" s="7">
        <v>2200</v>
      </c>
      <c r="B48" s="8" t="s">
        <v>195</v>
      </c>
      <c r="C48" s="7" t="s">
        <v>170</v>
      </c>
      <c r="D48" s="7" t="s">
        <v>164</v>
      </c>
      <c r="E48" s="7" t="s">
        <v>164</v>
      </c>
      <c r="F48" s="9">
        <f t="shared" ref="F48:N48" si="11">SUM(F50,F53,F56,F59,F62)</f>
        <v>4000000</v>
      </c>
      <c r="G48" s="9">
        <f t="shared" si="11"/>
        <v>4000000</v>
      </c>
      <c r="H48" s="9">
        <f t="shared" si="11"/>
        <v>0</v>
      </c>
      <c r="I48" s="9">
        <f t="shared" si="11"/>
        <v>4000000</v>
      </c>
      <c r="J48" s="9">
        <f t="shared" si="11"/>
        <v>4000000</v>
      </c>
      <c r="K48" s="9">
        <f t="shared" si="11"/>
        <v>0</v>
      </c>
      <c r="L48" s="9">
        <f t="shared" si="11"/>
        <v>0</v>
      </c>
      <c r="M48" s="9">
        <f t="shared" si="11"/>
        <v>0</v>
      </c>
      <c r="N48" s="9">
        <f t="shared" si="11"/>
        <v>0</v>
      </c>
    </row>
    <row r="49" spans="1:14" ht="39.950000000000003" customHeight="1">
      <c r="A49" s="7"/>
      <c r="B49" s="8" t="s">
        <v>165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39.950000000000003" customHeight="1">
      <c r="A50" s="7">
        <v>2210</v>
      </c>
      <c r="B50" s="8" t="s">
        <v>196</v>
      </c>
      <c r="C50" s="7" t="s">
        <v>170</v>
      </c>
      <c r="D50" s="7" t="s">
        <v>163</v>
      </c>
      <c r="E50" s="7" t="s">
        <v>164</v>
      </c>
      <c r="F50" s="9">
        <f t="shared" ref="F50:N50" si="12">SUM(F52)</f>
        <v>4000000</v>
      </c>
      <c r="G50" s="9">
        <f t="shared" si="12"/>
        <v>4000000</v>
      </c>
      <c r="H50" s="9">
        <f t="shared" si="12"/>
        <v>0</v>
      </c>
      <c r="I50" s="9">
        <f t="shared" si="12"/>
        <v>4000000</v>
      </c>
      <c r="J50" s="9">
        <f t="shared" si="12"/>
        <v>4000000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</row>
    <row r="51" spans="1:14" ht="39.950000000000003" customHeight="1">
      <c r="A51" s="7"/>
      <c r="B51" s="8" t="s">
        <v>167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39.950000000000003" customHeight="1">
      <c r="A52" s="7">
        <v>2211</v>
      </c>
      <c r="B52" s="8" t="s">
        <v>197</v>
      </c>
      <c r="C52" s="7" t="s">
        <v>170</v>
      </c>
      <c r="D52" s="7" t="s">
        <v>163</v>
      </c>
      <c r="E52" s="7" t="s">
        <v>163</v>
      </c>
      <c r="F52" s="9">
        <f>SUM(G52,H52)</f>
        <v>4000000</v>
      </c>
      <c r="G52" s="9">
        <v>4000000</v>
      </c>
      <c r="H52" s="9">
        <v>0</v>
      </c>
      <c r="I52" s="9">
        <f>SUM(J52,K52)</f>
        <v>4000000</v>
      </c>
      <c r="J52" s="9">
        <v>4000000</v>
      </c>
      <c r="K52" s="9">
        <v>0</v>
      </c>
      <c r="L52" s="9">
        <f>SUM(M52,N52)</f>
        <v>0</v>
      </c>
      <c r="M52" s="9">
        <v>0</v>
      </c>
      <c r="N52" s="9">
        <v>0</v>
      </c>
    </row>
    <row r="53" spans="1:14" ht="39.950000000000003" customHeight="1">
      <c r="A53" s="7">
        <v>2220</v>
      </c>
      <c r="B53" s="8" t="s">
        <v>198</v>
      </c>
      <c r="C53" s="7" t="s">
        <v>170</v>
      </c>
      <c r="D53" s="7" t="s">
        <v>170</v>
      </c>
      <c r="E53" s="7" t="s">
        <v>164</v>
      </c>
      <c r="F53" s="9">
        <f t="shared" ref="F53:N53" si="13">SUM(F55)</f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9">
        <f t="shared" si="13"/>
        <v>0</v>
      </c>
      <c r="M53" s="9">
        <f t="shared" si="13"/>
        <v>0</v>
      </c>
      <c r="N53" s="9">
        <f t="shared" si="13"/>
        <v>0</v>
      </c>
    </row>
    <row r="54" spans="1:14" ht="39.950000000000003" customHeight="1">
      <c r="A54" s="7"/>
      <c r="B54" s="8" t="s">
        <v>167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39.950000000000003" customHeight="1">
      <c r="A55" s="7">
        <v>2221</v>
      </c>
      <c r="B55" s="8" t="s">
        <v>199</v>
      </c>
      <c r="C55" s="7" t="s">
        <v>170</v>
      </c>
      <c r="D55" s="7" t="s">
        <v>170</v>
      </c>
      <c r="E55" s="7" t="s">
        <v>163</v>
      </c>
      <c r="F55" s="9">
        <f>SUM(G55,H55)</f>
        <v>0</v>
      </c>
      <c r="G55" s="9">
        <v>0</v>
      </c>
      <c r="H55" s="9">
        <v>0</v>
      </c>
      <c r="I55" s="9">
        <f>SUM(J55,K55)</f>
        <v>0</v>
      </c>
      <c r="J55" s="9">
        <v>0</v>
      </c>
      <c r="K55" s="9">
        <v>0</v>
      </c>
      <c r="L55" s="9">
        <f>SUM(M55,N55)</f>
        <v>0</v>
      </c>
      <c r="M55" s="9">
        <v>0</v>
      </c>
      <c r="N55" s="9">
        <v>0</v>
      </c>
    </row>
    <row r="56" spans="1:14" ht="39.950000000000003" customHeight="1">
      <c r="A56" s="7">
        <v>2230</v>
      </c>
      <c r="B56" s="8" t="s">
        <v>200</v>
      </c>
      <c r="C56" s="7" t="s">
        <v>170</v>
      </c>
      <c r="D56" s="7" t="s">
        <v>172</v>
      </c>
      <c r="E56" s="7" t="s">
        <v>164</v>
      </c>
      <c r="F56" s="9">
        <f t="shared" ref="F56:N56" si="14">SUM(F58)</f>
        <v>0</v>
      </c>
      <c r="G56" s="9">
        <f t="shared" si="14"/>
        <v>0</v>
      </c>
      <c r="H56" s="9">
        <f t="shared" si="14"/>
        <v>0</v>
      </c>
      <c r="I56" s="9">
        <f t="shared" si="14"/>
        <v>0</v>
      </c>
      <c r="J56" s="9">
        <f t="shared" si="14"/>
        <v>0</v>
      </c>
      <c r="K56" s="9">
        <f t="shared" si="14"/>
        <v>0</v>
      </c>
      <c r="L56" s="9">
        <f t="shared" si="14"/>
        <v>0</v>
      </c>
      <c r="M56" s="9">
        <f t="shared" si="14"/>
        <v>0</v>
      </c>
      <c r="N56" s="9">
        <f t="shared" si="14"/>
        <v>0</v>
      </c>
    </row>
    <row r="57" spans="1:14" ht="39.950000000000003" customHeight="1">
      <c r="A57" s="7"/>
      <c r="B57" s="8" t="s">
        <v>167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39.950000000000003" customHeight="1">
      <c r="A58" s="7">
        <v>2231</v>
      </c>
      <c r="B58" s="8" t="s">
        <v>201</v>
      </c>
      <c r="C58" s="7" t="s">
        <v>170</v>
      </c>
      <c r="D58" s="7" t="s">
        <v>172</v>
      </c>
      <c r="E58" s="7" t="s">
        <v>163</v>
      </c>
      <c r="F58" s="9">
        <f>SUM(G58,H58)</f>
        <v>0</v>
      </c>
      <c r="G58" s="9">
        <v>0</v>
      </c>
      <c r="H58" s="9">
        <v>0</v>
      </c>
      <c r="I58" s="9">
        <f>SUM(J58,K58)</f>
        <v>0</v>
      </c>
      <c r="J58" s="9">
        <v>0</v>
      </c>
      <c r="K58" s="9">
        <v>0</v>
      </c>
      <c r="L58" s="9">
        <f>SUM(M58,N58)</f>
        <v>0</v>
      </c>
      <c r="M58" s="9">
        <v>0</v>
      </c>
      <c r="N58" s="9">
        <v>0</v>
      </c>
    </row>
    <row r="59" spans="1:14" ht="39.950000000000003" customHeight="1">
      <c r="A59" s="7">
        <v>2240</v>
      </c>
      <c r="B59" s="8" t="s">
        <v>202</v>
      </c>
      <c r="C59" s="7" t="s">
        <v>170</v>
      </c>
      <c r="D59" s="7" t="s">
        <v>181</v>
      </c>
      <c r="E59" s="7" t="s">
        <v>164</v>
      </c>
      <c r="F59" s="9">
        <f t="shared" ref="F59:N59" si="15">SUM(F61)</f>
        <v>0</v>
      </c>
      <c r="G59" s="9">
        <f t="shared" si="15"/>
        <v>0</v>
      </c>
      <c r="H59" s="9">
        <f t="shared" si="15"/>
        <v>0</v>
      </c>
      <c r="I59" s="9">
        <f t="shared" si="15"/>
        <v>0</v>
      </c>
      <c r="J59" s="9">
        <f t="shared" si="15"/>
        <v>0</v>
      </c>
      <c r="K59" s="9">
        <f t="shared" si="15"/>
        <v>0</v>
      </c>
      <c r="L59" s="9">
        <f t="shared" si="15"/>
        <v>0</v>
      </c>
      <c r="M59" s="9">
        <f t="shared" si="15"/>
        <v>0</v>
      </c>
      <c r="N59" s="9">
        <f t="shared" si="15"/>
        <v>0</v>
      </c>
    </row>
    <row r="60" spans="1:14" ht="39.950000000000003" customHeight="1">
      <c r="A60" s="7"/>
      <c r="B60" s="8" t="s">
        <v>167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39.950000000000003" customHeight="1">
      <c r="A61" s="7">
        <v>2241</v>
      </c>
      <c r="B61" s="8" t="s">
        <v>202</v>
      </c>
      <c r="C61" s="7" t="s">
        <v>170</v>
      </c>
      <c r="D61" s="7" t="s">
        <v>181</v>
      </c>
      <c r="E61" s="7" t="s">
        <v>163</v>
      </c>
      <c r="F61" s="9">
        <f>SUM(G61,H61)</f>
        <v>0</v>
      </c>
      <c r="G61" s="9">
        <v>0</v>
      </c>
      <c r="H61" s="9">
        <v>0</v>
      </c>
      <c r="I61" s="9">
        <f>SUM(J61,K61)</f>
        <v>0</v>
      </c>
      <c r="J61" s="9">
        <v>0</v>
      </c>
      <c r="K61" s="9">
        <v>0</v>
      </c>
      <c r="L61" s="9">
        <f>SUM(M61,N61)</f>
        <v>0</v>
      </c>
      <c r="M61" s="9">
        <v>0</v>
      </c>
      <c r="N61" s="9">
        <v>0</v>
      </c>
    </row>
    <row r="62" spans="1:14" ht="39.950000000000003" customHeight="1">
      <c r="A62" s="7">
        <v>2250</v>
      </c>
      <c r="B62" s="8" t="s">
        <v>203</v>
      </c>
      <c r="C62" s="7" t="s">
        <v>170</v>
      </c>
      <c r="D62" s="7" t="s">
        <v>184</v>
      </c>
      <c r="E62" s="7" t="s">
        <v>164</v>
      </c>
      <c r="F62" s="9">
        <f t="shared" ref="F62:N62" si="16">SUM(F64)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</row>
    <row r="63" spans="1:14" ht="39.950000000000003" customHeight="1">
      <c r="A63" s="7"/>
      <c r="B63" s="8" t="s">
        <v>167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39.950000000000003" customHeight="1">
      <c r="A64" s="7">
        <v>2251</v>
      </c>
      <c r="B64" s="8" t="s">
        <v>203</v>
      </c>
      <c r="C64" s="7" t="s">
        <v>170</v>
      </c>
      <c r="D64" s="7" t="s">
        <v>184</v>
      </c>
      <c r="E64" s="7" t="s">
        <v>163</v>
      </c>
      <c r="F64" s="9">
        <f>SUM(G64,H64)</f>
        <v>0</v>
      </c>
      <c r="G64" s="9">
        <v>0</v>
      </c>
      <c r="H64" s="9">
        <v>0</v>
      </c>
      <c r="I64" s="9">
        <f>SUM(J64,K64)</f>
        <v>0</v>
      </c>
      <c r="J64" s="9">
        <v>0</v>
      </c>
      <c r="K64" s="9">
        <v>0</v>
      </c>
      <c r="L64" s="9">
        <f>SUM(M64,N64)</f>
        <v>0</v>
      </c>
      <c r="M64" s="9">
        <v>0</v>
      </c>
      <c r="N64" s="9">
        <v>0</v>
      </c>
    </row>
    <row r="65" spans="1:14" ht="39.950000000000003" customHeight="1">
      <c r="A65" s="7">
        <v>2300</v>
      </c>
      <c r="B65" s="8" t="s">
        <v>204</v>
      </c>
      <c r="C65" s="7" t="s">
        <v>172</v>
      </c>
      <c r="D65" s="7" t="s">
        <v>164</v>
      </c>
      <c r="E65" s="7" t="s">
        <v>164</v>
      </c>
      <c r="F65" s="9">
        <f t="shared" ref="F65:N65" si="17">SUM(F67,F72,F75,F79,F82,F85,F88,F91)</f>
        <v>0</v>
      </c>
      <c r="G65" s="9">
        <f t="shared" si="17"/>
        <v>0</v>
      </c>
      <c r="H65" s="9">
        <f t="shared" si="17"/>
        <v>0</v>
      </c>
      <c r="I65" s="9">
        <f t="shared" si="17"/>
        <v>0</v>
      </c>
      <c r="J65" s="9">
        <f t="shared" si="17"/>
        <v>0</v>
      </c>
      <c r="K65" s="9">
        <f t="shared" si="17"/>
        <v>0</v>
      </c>
      <c r="L65" s="9">
        <f t="shared" si="17"/>
        <v>0</v>
      </c>
      <c r="M65" s="9">
        <f t="shared" si="17"/>
        <v>0</v>
      </c>
      <c r="N65" s="9">
        <f t="shared" si="17"/>
        <v>0</v>
      </c>
    </row>
    <row r="66" spans="1:14" ht="39.950000000000003" customHeight="1">
      <c r="A66" s="7"/>
      <c r="B66" s="8" t="s">
        <v>165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39.950000000000003" customHeight="1">
      <c r="A67" s="7">
        <v>2310</v>
      </c>
      <c r="B67" s="8" t="s">
        <v>205</v>
      </c>
      <c r="C67" s="7" t="s">
        <v>172</v>
      </c>
      <c r="D67" s="7" t="s">
        <v>163</v>
      </c>
      <c r="E67" s="7" t="s">
        <v>164</v>
      </c>
      <c r="F67" s="9">
        <f t="shared" ref="F67:N67" si="18">SUM(F69:F71)</f>
        <v>0</v>
      </c>
      <c r="G67" s="9">
        <f t="shared" si="18"/>
        <v>0</v>
      </c>
      <c r="H67" s="9">
        <f t="shared" si="18"/>
        <v>0</v>
      </c>
      <c r="I67" s="9">
        <f t="shared" si="18"/>
        <v>0</v>
      </c>
      <c r="J67" s="9">
        <f t="shared" si="18"/>
        <v>0</v>
      </c>
      <c r="K67" s="9">
        <f t="shared" si="18"/>
        <v>0</v>
      </c>
      <c r="L67" s="9">
        <f t="shared" si="18"/>
        <v>0</v>
      </c>
      <c r="M67" s="9">
        <f t="shared" si="18"/>
        <v>0</v>
      </c>
      <c r="N67" s="9">
        <f t="shared" si="18"/>
        <v>0</v>
      </c>
    </row>
    <row r="68" spans="1:14" ht="39.950000000000003" customHeight="1">
      <c r="A68" s="7"/>
      <c r="B68" s="8" t="s">
        <v>167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39.950000000000003" customHeight="1">
      <c r="A69" s="7">
        <v>2311</v>
      </c>
      <c r="B69" s="8" t="s">
        <v>206</v>
      </c>
      <c r="C69" s="7" t="s">
        <v>172</v>
      </c>
      <c r="D69" s="7" t="s">
        <v>163</v>
      </c>
      <c r="E69" s="7" t="s">
        <v>163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950000000000003" customHeight="1">
      <c r="A70" s="7">
        <v>2312</v>
      </c>
      <c r="B70" s="8" t="s">
        <v>207</v>
      </c>
      <c r="C70" s="7" t="s">
        <v>172</v>
      </c>
      <c r="D70" s="7" t="s">
        <v>163</v>
      </c>
      <c r="E70" s="7" t="s">
        <v>170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950000000000003" customHeight="1">
      <c r="A71" s="7">
        <v>2313</v>
      </c>
      <c r="B71" s="8" t="s">
        <v>208</v>
      </c>
      <c r="C71" s="7" t="s">
        <v>172</v>
      </c>
      <c r="D71" s="7" t="s">
        <v>163</v>
      </c>
      <c r="E71" s="7" t="s">
        <v>172</v>
      </c>
      <c r="F71" s="9">
        <f>SUM(G71,H71)</f>
        <v>0</v>
      </c>
      <c r="G71" s="9">
        <v>0</v>
      </c>
      <c r="H71" s="9">
        <v>0</v>
      </c>
      <c r="I71" s="9">
        <f>SUM(J71,K71)</f>
        <v>0</v>
      </c>
      <c r="J71" s="9">
        <v>0</v>
      </c>
      <c r="K71" s="9">
        <v>0</v>
      </c>
      <c r="L71" s="9">
        <f>SUM(M71,N71)</f>
        <v>0</v>
      </c>
      <c r="M71" s="9">
        <v>0</v>
      </c>
      <c r="N71" s="9">
        <v>0</v>
      </c>
    </row>
    <row r="72" spans="1:14" ht="39.950000000000003" customHeight="1">
      <c r="A72" s="7">
        <v>2320</v>
      </c>
      <c r="B72" s="8" t="s">
        <v>209</v>
      </c>
      <c r="C72" s="7" t="s">
        <v>172</v>
      </c>
      <c r="D72" s="7" t="s">
        <v>170</v>
      </c>
      <c r="E72" s="7" t="s">
        <v>164</v>
      </c>
      <c r="F72" s="9">
        <f t="shared" ref="F72:N72" si="19">SUM(F74)</f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  <c r="J72" s="9">
        <f t="shared" si="19"/>
        <v>0</v>
      </c>
      <c r="K72" s="9">
        <f t="shared" si="19"/>
        <v>0</v>
      </c>
      <c r="L72" s="9">
        <f t="shared" si="19"/>
        <v>0</v>
      </c>
      <c r="M72" s="9">
        <f t="shared" si="19"/>
        <v>0</v>
      </c>
      <c r="N72" s="9">
        <f t="shared" si="19"/>
        <v>0</v>
      </c>
    </row>
    <row r="73" spans="1:14" ht="39.950000000000003" customHeight="1">
      <c r="A73" s="7"/>
      <c r="B73" s="8" t="s">
        <v>167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39.950000000000003" customHeight="1">
      <c r="A74" s="7">
        <v>2321</v>
      </c>
      <c r="B74" s="8" t="s">
        <v>210</v>
      </c>
      <c r="C74" s="7" t="s">
        <v>172</v>
      </c>
      <c r="D74" s="7" t="s">
        <v>170</v>
      </c>
      <c r="E74" s="7" t="s">
        <v>163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39.950000000000003" customHeight="1">
      <c r="A75" s="7">
        <v>2330</v>
      </c>
      <c r="B75" s="8" t="s">
        <v>211</v>
      </c>
      <c r="C75" s="7" t="s">
        <v>172</v>
      </c>
      <c r="D75" s="7" t="s">
        <v>172</v>
      </c>
      <c r="E75" s="7" t="s">
        <v>164</v>
      </c>
      <c r="F75" s="9">
        <f t="shared" ref="F75:N75" si="20">SUM(F77:F78)</f>
        <v>0</v>
      </c>
      <c r="G75" s="9">
        <f t="shared" si="20"/>
        <v>0</v>
      </c>
      <c r="H75" s="9">
        <f t="shared" si="20"/>
        <v>0</v>
      </c>
      <c r="I75" s="9">
        <f t="shared" si="20"/>
        <v>0</v>
      </c>
      <c r="J75" s="9">
        <f t="shared" si="20"/>
        <v>0</v>
      </c>
      <c r="K75" s="9">
        <f t="shared" si="20"/>
        <v>0</v>
      </c>
      <c r="L75" s="9">
        <f t="shared" si="20"/>
        <v>0</v>
      </c>
      <c r="M75" s="9">
        <f t="shared" si="20"/>
        <v>0</v>
      </c>
      <c r="N75" s="9">
        <f t="shared" si="20"/>
        <v>0</v>
      </c>
    </row>
    <row r="76" spans="1:14" ht="39.950000000000003" customHeight="1">
      <c r="A76" s="7"/>
      <c r="B76" s="8" t="s">
        <v>167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39.950000000000003" customHeight="1">
      <c r="A77" s="7">
        <v>2331</v>
      </c>
      <c r="B77" s="8" t="s">
        <v>212</v>
      </c>
      <c r="C77" s="7" t="s">
        <v>172</v>
      </c>
      <c r="D77" s="7" t="s">
        <v>172</v>
      </c>
      <c r="E77" s="7" t="s">
        <v>163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950000000000003" customHeight="1">
      <c r="A78" s="7">
        <v>2332</v>
      </c>
      <c r="B78" s="8" t="s">
        <v>213</v>
      </c>
      <c r="C78" s="7" t="s">
        <v>172</v>
      </c>
      <c r="D78" s="7" t="s">
        <v>172</v>
      </c>
      <c r="E78" s="7" t="s">
        <v>170</v>
      </c>
      <c r="F78" s="9">
        <f>SUM(G78,H78)</f>
        <v>0</v>
      </c>
      <c r="G78" s="9">
        <v>0</v>
      </c>
      <c r="H78" s="9">
        <v>0</v>
      </c>
      <c r="I78" s="9">
        <f>SUM(J78,K78)</f>
        <v>0</v>
      </c>
      <c r="J78" s="9">
        <v>0</v>
      </c>
      <c r="K78" s="9">
        <v>0</v>
      </c>
      <c r="L78" s="9">
        <f>SUM(M78,N78)</f>
        <v>0</v>
      </c>
      <c r="M78" s="9">
        <v>0</v>
      </c>
      <c r="N78" s="9">
        <v>0</v>
      </c>
    </row>
    <row r="79" spans="1:14" ht="39.950000000000003" customHeight="1">
      <c r="A79" s="7">
        <v>2340</v>
      </c>
      <c r="B79" s="8" t="s">
        <v>214</v>
      </c>
      <c r="C79" s="7" t="s">
        <v>172</v>
      </c>
      <c r="D79" s="7" t="s">
        <v>181</v>
      </c>
      <c r="E79" s="7" t="s">
        <v>164</v>
      </c>
      <c r="F79" s="9">
        <f t="shared" ref="F79:N79" si="21">SUM(F81)</f>
        <v>0</v>
      </c>
      <c r="G79" s="9">
        <f t="shared" si="21"/>
        <v>0</v>
      </c>
      <c r="H79" s="9">
        <f t="shared" si="21"/>
        <v>0</v>
      </c>
      <c r="I79" s="9">
        <f t="shared" si="21"/>
        <v>0</v>
      </c>
      <c r="J79" s="9">
        <f t="shared" si="21"/>
        <v>0</v>
      </c>
      <c r="K79" s="9">
        <f t="shared" si="21"/>
        <v>0</v>
      </c>
      <c r="L79" s="9">
        <f t="shared" si="21"/>
        <v>0</v>
      </c>
      <c r="M79" s="9">
        <f t="shared" si="21"/>
        <v>0</v>
      </c>
      <c r="N79" s="9">
        <f t="shared" si="21"/>
        <v>0</v>
      </c>
    </row>
    <row r="80" spans="1:14" ht="39.950000000000003" customHeight="1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39.950000000000003" customHeight="1">
      <c r="A81" s="7">
        <v>2341</v>
      </c>
      <c r="B81" s="8" t="s">
        <v>214</v>
      </c>
      <c r="C81" s="7" t="s">
        <v>172</v>
      </c>
      <c r="D81" s="7" t="s">
        <v>181</v>
      </c>
      <c r="E81" s="7" t="s">
        <v>163</v>
      </c>
      <c r="F81" s="9">
        <f>SUM(G81,H81)</f>
        <v>0</v>
      </c>
      <c r="G81" s="9">
        <v>0</v>
      </c>
      <c r="H81" s="9">
        <v>0</v>
      </c>
      <c r="I81" s="9">
        <f>SUM(J81,K81)</f>
        <v>0</v>
      </c>
      <c r="J81" s="9">
        <v>0</v>
      </c>
      <c r="K81" s="9">
        <v>0</v>
      </c>
      <c r="L81" s="9">
        <f>SUM(M81,N81)</f>
        <v>0</v>
      </c>
      <c r="M81" s="9">
        <v>0</v>
      </c>
      <c r="N81" s="9">
        <v>0</v>
      </c>
    </row>
    <row r="82" spans="1:14" ht="39.950000000000003" customHeight="1">
      <c r="A82" s="7">
        <v>2350</v>
      </c>
      <c r="B82" s="8" t="s">
        <v>215</v>
      </c>
      <c r="C82" s="7" t="s">
        <v>172</v>
      </c>
      <c r="D82" s="7" t="s">
        <v>184</v>
      </c>
      <c r="E82" s="7" t="s">
        <v>164</v>
      </c>
      <c r="F82" s="9">
        <f t="shared" ref="F82:N82" si="22">SUM(F84)</f>
        <v>0</v>
      </c>
      <c r="G82" s="9">
        <f t="shared" si="22"/>
        <v>0</v>
      </c>
      <c r="H82" s="9">
        <f t="shared" si="22"/>
        <v>0</v>
      </c>
      <c r="I82" s="9">
        <f t="shared" si="22"/>
        <v>0</v>
      </c>
      <c r="J82" s="9">
        <f t="shared" si="22"/>
        <v>0</v>
      </c>
      <c r="K82" s="9">
        <f t="shared" si="22"/>
        <v>0</v>
      </c>
      <c r="L82" s="9">
        <f t="shared" si="22"/>
        <v>0</v>
      </c>
      <c r="M82" s="9">
        <f t="shared" si="22"/>
        <v>0</v>
      </c>
      <c r="N82" s="9">
        <f t="shared" si="22"/>
        <v>0</v>
      </c>
    </row>
    <row r="83" spans="1:14" ht="39.950000000000003" customHeight="1">
      <c r="A83" s="7"/>
      <c r="B83" s="8" t="s">
        <v>167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39.950000000000003" customHeight="1">
      <c r="A84" s="7">
        <v>2351</v>
      </c>
      <c r="B84" s="8" t="s">
        <v>216</v>
      </c>
      <c r="C84" s="7" t="s">
        <v>172</v>
      </c>
      <c r="D84" s="7" t="s">
        <v>184</v>
      </c>
      <c r="E84" s="7" t="s">
        <v>163</v>
      </c>
      <c r="F84" s="9">
        <f>SUM(G84,H84)</f>
        <v>0</v>
      </c>
      <c r="G84" s="9">
        <v>0</v>
      </c>
      <c r="H84" s="9">
        <v>0</v>
      </c>
      <c r="I84" s="9">
        <f>SUM(J84,K84)</f>
        <v>0</v>
      </c>
      <c r="J84" s="9">
        <v>0</v>
      </c>
      <c r="K84" s="9">
        <v>0</v>
      </c>
      <c r="L84" s="9">
        <f>SUM(M84,N84)</f>
        <v>0</v>
      </c>
      <c r="M84" s="9">
        <v>0</v>
      </c>
      <c r="N84" s="9">
        <v>0</v>
      </c>
    </row>
    <row r="85" spans="1:14" ht="39.950000000000003" customHeight="1">
      <c r="A85" s="7">
        <v>2360</v>
      </c>
      <c r="B85" s="8" t="s">
        <v>217</v>
      </c>
      <c r="C85" s="7" t="s">
        <v>172</v>
      </c>
      <c r="D85" s="7" t="s">
        <v>187</v>
      </c>
      <c r="E85" s="7" t="s">
        <v>164</v>
      </c>
      <c r="F85" s="9">
        <f t="shared" ref="F85:N85" si="23">SUM(F87)</f>
        <v>0</v>
      </c>
      <c r="G85" s="9">
        <f t="shared" si="23"/>
        <v>0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</row>
    <row r="86" spans="1:14" ht="39.950000000000003" customHeight="1">
      <c r="A86" s="7"/>
      <c r="B86" s="8" t="s">
        <v>167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39.950000000000003" customHeight="1">
      <c r="A87" s="7">
        <v>2361</v>
      </c>
      <c r="B87" s="8" t="s">
        <v>217</v>
      </c>
      <c r="C87" s="7" t="s">
        <v>172</v>
      </c>
      <c r="D87" s="7" t="s">
        <v>187</v>
      </c>
      <c r="E87" s="7" t="s">
        <v>163</v>
      </c>
      <c r="F87" s="9">
        <f>SUM(G87,H87)</f>
        <v>0</v>
      </c>
      <c r="G87" s="9">
        <v>0</v>
      </c>
      <c r="H87" s="9">
        <v>0</v>
      </c>
      <c r="I87" s="9">
        <f>SUM(J87,K87)</f>
        <v>0</v>
      </c>
      <c r="J87" s="9">
        <v>0</v>
      </c>
      <c r="K87" s="9">
        <v>0</v>
      </c>
      <c r="L87" s="9">
        <f>SUM(M87,N87)</f>
        <v>0</v>
      </c>
      <c r="M87" s="9">
        <v>0</v>
      </c>
      <c r="N87" s="9">
        <v>0</v>
      </c>
    </row>
    <row r="88" spans="1:14" ht="39.950000000000003" customHeight="1">
      <c r="A88" s="7">
        <v>2370</v>
      </c>
      <c r="B88" s="8" t="s">
        <v>218</v>
      </c>
      <c r="C88" s="7" t="s">
        <v>172</v>
      </c>
      <c r="D88" s="7" t="s">
        <v>190</v>
      </c>
      <c r="E88" s="7" t="s">
        <v>164</v>
      </c>
      <c r="F88" s="9">
        <f t="shared" ref="F88:N88" si="24">SUM(F90)</f>
        <v>0</v>
      </c>
      <c r="G88" s="9">
        <f t="shared" si="24"/>
        <v>0</v>
      </c>
      <c r="H88" s="9">
        <f t="shared" si="24"/>
        <v>0</v>
      </c>
      <c r="I88" s="9">
        <f t="shared" si="24"/>
        <v>0</v>
      </c>
      <c r="J88" s="9">
        <f t="shared" si="24"/>
        <v>0</v>
      </c>
      <c r="K88" s="9">
        <f t="shared" si="24"/>
        <v>0</v>
      </c>
      <c r="L88" s="9">
        <f t="shared" si="24"/>
        <v>0</v>
      </c>
      <c r="M88" s="9">
        <f t="shared" si="24"/>
        <v>0</v>
      </c>
      <c r="N88" s="9">
        <f t="shared" si="24"/>
        <v>0</v>
      </c>
    </row>
    <row r="89" spans="1:14" ht="39.950000000000003" customHeight="1">
      <c r="A89" s="7"/>
      <c r="B89" s="8" t="s">
        <v>167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39.950000000000003" customHeight="1">
      <c r="A90" s="7">
        <v>2371</v>
      </c>
      <c r="B90" s="8" t="s">
        <v>218</v>
      </c>
      <c r="C90" s="7" t="s">
        <v>172</v>
      </c>
      <c r="D90" s="7" t="s">
        <v>190</v>
      </c>
      <c r="E90" s="7" t="s">
        <v>163</v>
      </c>
      <c r="F90" s="9">
        <f>SUM(G90,H90)</f>
        <v>0</v>
      </c>
      <c r="G90" s="9">
        <v>0</v>
      </c>
      <c r="H90" s="9">
        <v>0</v>
      </c>
      <c r="I90" s="9">
        <f>SUM(J90,K90)</f>
        <v>0</v>
      </c>
      <c r="J90" s="9">
        <v>0</v>
      </c>
      <c r="K90" s="9">
        <v>0</v>
      </c>
      <c r="L90" s="9">
        <f>SUM(M90,N90)</f>
        <v>0</v>
      </c>
      <c r="M90" s="9">
        <v>0</v>
      </c>
      <c r="N90" s="9">
        <v>0</v>
      </c>
    </row>
    <row r="91" spans="1:14" ht="39.950000000000003" customHeight="1">
      <c r="A91" s="7">
        <v>2380</v>
      </c>
      <c r="B91" s="8" t="s">
        <v>219</v>
      </c>
      <c r="C91" s="7" t="s">
        <v>172</v>
      </c>
      <c r="D91" s="7" t="s">
        <v>192</v>
      </c>
      <c r="E91" s="7" t="s">
        <v>164</v>
      </c>
      <c r="F91" s="9">
        <f t="shared" ref="F91:N91" si="25">SUM(F93)</f>
        <v>0</v>
      </c>
      <c r="G91" s="9">
        <f t="shared" si="25"/>
        <v>0</v>
      </c>
      <c r="H91" s="9">
        <f t="shared" si="25"/>
        <v>0</v>
      </c>
      <c r="I91" s="9">
        <f t="shared" si="25"/>
        <v>0</v>
      </c>
      <c r="J91" s="9">
        <f t="shared" si="25"/>
        <v>0</v>
      </c>
      <c r="K91" s="9">
        <f t="shared" si="25"/>
        <v>0</v>
      </c>
      <c r="L91" s="9">
        <f t="shared" si="25"/>
        <v>0</v>
      </c>
      <c r="M91" s="9">
        <f t="shared" si="25"/>
        <v>0</v>
      </c>
      <c r="N91" s="9">
        <f t="shared" si="25"/>
        <v>0</v>
      </c>
    </row>
    <row r="92" spans="1:14" ht="39.950000000000003" customHeight="1">
      <c r="A92" s="7"/>
      <c r="B92" s="8" t="s">
        <v>167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39.950000000000003" customHeight="1">
      <c r="A93" s="7">
        <v>2381</v>
      </c>
      <c r="B93" s="8" t="s">
        <v>220</v>
      </c>
      <c r="C93" s="7" t="s">
        <v>163</v>
      </c>
      <c r="D93" s="7" t="s">
        <v>192</v>
      </c>
      <c r="E93" s="7" t="s">
        <v>163</v>
      </c>
      <c r="F93" s="9">
        <f>SUM(G93,H93)</f>
        <v>0</v>
      </c>
      <c r="G93" s="9">
        <v>0</v>
      </c>
      <c r="H93" s="9">
        <v>0</v>
      </c>
      <c r="I93" s="9">
        <f>SUM(J93,K93)</f>
        <v>0</v>
      </c>
      <c r="J93" s="9">
        <v>0</v>
      </c>
      <c r="K93" s="9">
        <v>0</v>
      </c>
      <c r="L93" s="9">
        <f>SUM(M93,N93)</f>
        <v>0</v>
      </c>
      <c r="M93" s="9">
        <v>0</v>
      </c>
      <c r="N93" s="9">
        <v>0</v>
      </c>
    </row>
    <row r="94" spans="1:14" ht="39.950000000000003" customHeight="1">
      <c r="A94" s="7">
        <v>2400</v>
      </c>
      <c r="B94" s="8" t="s">
        <v>221</v>
      </c>
      <c r="C94" s="7" t="s">
        <v>181</v>
      </c>
      <c r="D94" s="7" t="s">
        <v>164</v>
      </c>
      <c r="E94" s="7" t="s">
        <v>164</v>
      </c>
      <c r="F94" s="9">
        <f t="shared" ref="F94:N94" si="26">SUM(F96,F100,F106,F114,F119,F126,F129,F135,F144)</f>
        <v>139436000</v>
      </c>
      <c r="G94" s="9">
        <f t="shared" si="26"/>
        <v>144436000</v>
      </c>
      <c r="H94" s="9">
        <f t="shared" si="26"/>
        <v>-5000000</v>
      </c>
      <c r="I94" s="9">
        <f t="shared" si="26"/>
        <v>457006124.39999998</v>
      </c>
      <c r="J94" s="9">
        <f t="shared" si="26"/>
        <v>144436000</v>
      </c>
      <c r="K94" s="9">
        <f t="shared" si="26"/>
        <v>312570124.39999998</v>
      </c>
      <c r="L94" s="9">
        <f t="shared" si="26"/>
        <v>64351763</v>
      </c>
      <c r="M94" s="9">
        <f t="shared" si="26"/>
        <v>0</v>
      </c>
      <c r="N94" s="9">
        <f t="shared" si="26"/>
        <v>64351763</v>
      </c>
    </row>
    <row r="95" spans="1:14" ht="39.950000000000003" customHeight="1">
      <c r="A95" s="7"/>
      <c r="B95" s="8" t="s">
        <v>167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39.950000000000003" customHeight="1">
      <c r="A96" s="7">
        <v>2410</v>
      </c>
      <c r="B96" s="8" t="s">
        <v>222</v>
      </c>
      <c r="C96" s="7" t="s">
        <v>181</v>
      </c>
      <c r="D96" s="7" t="s">
        <v>163</v>
      </c>
      <c r="E96" s="7" t="s">
        <v>164</v>
      </c>
      <c r="F96" s="9">
        <f t="shared" ref="F96:N96" si="27">SUM(F98:F99)</f>
        <v>0</v>
      </c>
      <c r="G96" s="9">
        <f t="shared" si="27"/>
        <v>0</v>
      </c>
      <c r="H96" s="9">
        <f t="shared" si="27"/>
        <v>0</v>
      </c>
      <c r="I96" s="9">
        <f t="shared" si="27"/>
        <v>0</v>
      </c>
      <c r="J96" s="9">
        <f t="shared" si="27"/>
        <v>0</v>
      </c>
      <c r="K96" s="9">
        <f t="shared" si="27"/>
        <v>0</v>
      </c>
      <c r="L96" s="9">
        <f t="shared" si="27"/>
        <v>0</v>
      </c>
      <c r="M96" s="9">
        <f t="shared" si="27"/>
        <v>0</v>
      </c>
      <c r="N96" s="9">
        <f t="shared" si="27"/>
        <v>0</v>
      </c>
    </row>
    <row r="97" spans="1:14" ht="39.950000000000003" customHeight="1">
      <c r="A97" s="7"/>
      <c r="B97" s="8" t="s">
        <v>167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39.950000000000003" customHeight="1">
      <c r="A98" s="7">
        <v>2411</v>
      </c>
      <c r="B98" s="8" t="s">
        <v>223</v>
      </c>
      <c r="C98" s="7" t="s">
        <v>181</v>
      </c>
      <c r="D98" s="7" t="s">
        <v>163</v>
      </c>
      <c r="E98" s="7" t="s">
        <v>163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>
      <c r="A99" s="7">
        <v>2412</v>
      </c>
      <c r="B99" s="8" t="s">
        <v>224</v>
      </c>
      <c r="C99" s="7" t="s">
        <v>181</v>
      </c>
      <c r="D99" s="7" t="s">
        <v>163</v>
      </c>
      <c r="E99" s="7" t="s">
        <v>170</v>
      </c>
      <c r="F99" s="9">
        <f>SUM(G99,H99)</f>
        <v>0</v>
      </c>
      <c r="G99" s="9">
        <v>0</v>
      </c>
      <c r="H99" s="9">
        <v>0</v>
      </c>
      <c r="I99" s="9">
        <f>SUM(J99,K99)</f>
        <v>0</v>
      </c>
      <c r="J99" s="9">
        <v>0</v>
      </c>
      <c r="K99" s="9">
        <v>0</v>
      </c>
      <c r="L99" s="9">
        <f>SUM(M99,N99)</f>
        <v>0</v>
      </c>
      <c r="M99" s="9">
        <v>0</v>
      </c>
      <c r="N99" s="9">
        <v>0</v>
      </c>
    </row>
    <row r="100" spans="1:14" ht="39.950000000000003" customHeight="1">
      <c r="A100" s="7">
        <v>2420</v>
      </c>
      <c r="B100" s="8" t="s">
        <v>225</v>
      </c>
      <c r="C100" s="7" t="s">
        <v>181</v>
      </c>
      <c r="D100" s="7" t="s">
        <v>170</v>
      </c>
      <c r="E100" s="7" t="s">
        <v>164</v>
      </c>
      <c r="F100" s="9">
        <f t="shared" ref="F100:N100" si="28">SUM(F102:F105)</f>
        <v>54187600</v>
      </c>
      <c r="G100" s="9">
        <f t="shared" si="28"/>
        <v>54187600</v>
      </c>
      <c r="H100" s="9">
        <f t="shared" si="28"/>
        <v>0</v>
      </c>
      <c r="I100" s="9">
        <f t="shared" si="28"/>
        <v>126765400</v>
      </c>
      <c r="J100" s="9">
        <f t="shared" si="28"/>
        <v>54187600</v>
      </c>
      <c r="K100" s="9">
        <f t="shared" si="28"/>
        <v>72577800</v>
      </c>
      <c r="L100" s="9">
        <f t="shared" si="28"/>
        <v>69768400</v>
      </c>
      <c r="M100" s="9">
        <f t="shared" si="28"/>
        <v>0</v>
      </c>
      <c r="N100" s="9">
        <f t="shared" si="28"/>
        <v>69768400</v>
      </c>
    </row>
    <row r="101" spans="1:14" ht="39.950000000000003" customHeight="1">
      <c r="A101" s="7"/>
      <c r="B101" s="8" t="s">
        <v>167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39.950000000000003" customHeight="1">
      <c r="A102" s="7">
        <v>2421</v>
      </c>
      <c r="B102" s="8" t="s">
        <v>226</v>
      </c>
      <c r="C102" s="7" t="s">
        <v>181</v>
      </c>
      <c r="D102" s="7" t="s">
        <v>170</v>
      </c>
      <c r="E102" s="7" t="s">
        <v>163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950000000000003" customHeight="1">
      <c r="A103" s="7">
        <v>2422</v>
      </c>
      <c r="B103" s="8" t="s">
        <v>227</v>
      </c>
      <c r="C103" s="7" t="s">
        <v>181</v>
      </c>
      <c r="D103" s="7" t="s">
        <v>170</v>
      </c>
      <c r="E103" s="7" t="s">
        <v>170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950000000000003" customHeight="1">
      <c r="A104" s="7">
        <v>2423</v>
      </c>
      <c r="B104" s="8" t="s">
        <v>228</v>
      </c>
      <c r="C104" s="7" t="s">
        <v>181</v>
      </c>
      <c r="D104" s="7" t="s">
        <v>170</v>
      </c>
      <c r="E104" s="7" t="s">
        <v>172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950000000000003" customHeight="1">
      <c r="A105" s="7">
        <v>2424</v>
      </c>
      <c r="B105" s="8" t="s">
        <v>229</v>
      </c>
      <c r="C105" s="7" t="s">
        <v>181</v>
      </c>
      <c r="D105" s="7" t="s">
        <v>170</v>
      </c>
      <c r="E105" s="7" t="s">
        <v>181</v>
      </c>
      <c r="F105" s="9">
        <f>SUM(G105,H105)</f>
        <v>54187600</v>
      </c>
      <c r="G105" s="9">
        <v>54187600</v>
      </c>
      <c r="H105" s="9">
        <v>0</v>
      </c>
      <c r="I105" s="9">
        <f>SUM(J105,K105)</f>
        <v>126765400</v>
      </c>
      <c r="J105" s="9">
        <v>54187600</v>
      </c>
      <c r="K105" s="9">
        <v>72577800</v>
      </c>
      <c r="L105" s="9">
        <f>SUM(M105,N105)</f>
        <v>69768400</v>
      </c>
      <c r="M105" s="9">
        <v>0</v>
      </c>
      <c r="N105" s="9">
        <v>69768400</v>
      </c>
    </row>
    <row r="106" spans="1:14" ht="39.950000000000003" customHeight="1">
      <c r="A106" s="7">
        <v>2430</v>
      </c>
      <c r="B106" s="8" t="s">
        <v>230</v>
      </c>
      <c r="C106" s="7" t="s">
        <v>181</v>
      </c>
      <c r="D106" s="7" t="s">
        <v>172</v>
      </c>
      <c r="E106" s="7" t="s">
        <v>164</v>
      </c>
      <c r="F106" s="9">
        <f t="shared" ref="F106:N106" si="29">SUM(F108:F113)</f>
        <v>0</v>
      </c>
      <c r="G106" s="9">
        <f t="shared" si="29"/>
        <v>0</v>
      </c>
      <c r="H106" s="9">
        <f t="shared" si="29"/>
        <v>0</v>
      </c>
      <c r="I106" s="9">
        <f t="shared" si="29"/>
        <v>29774200</v>
      </c>
      <c r="J106" s="9">
        <f t="shared" si="29"/>
        <v>0</v>
      </c>
      <c r="K106" s="9">
        <f t="shared" si="29"/>
        <v>29774200</v>
      </c>
      <c r="L106" s="9">
        <f t="shared" si="29"/>
        <v>0</v>
      </c>
      <c r="M106" s="9">
        <f t="shared" si="29"/>
        <v>0</v>
      </c>
      <c r="N106" s="9">
        <f t="shared" si="29"/>
        <v>0</v>
      </c>
    </row>
    <row r="107" spans="1:14" ht="39.950000000000003" customHeight="1">
      <c r="A107" s="7"/>
      <c r="B107" s="8" t="s">
        <v>167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39.950000000000003" customHeight="1">
      <c r="A108" s="7">
        <v>2431</v>
      </c>
      <c r="B108" s="8" t="s">
        <v>231</v>
      </c>
      <c r="C108" s="7" t="s">
        <v>181</v>
      </c>
      <c r="D108" s="7" t="s">
        <v>172</v>
      </c>
      <c r="E108" s="7" t="s">
        <v>163</v>
      </c>
      <c r="F108" s="9">
        <f t="shared" ref="F108:F113" si="30">SUM(G108,H108)</f>
        <v>0</v>
      </c>
      <c r="G108" s="9">
        <v>0</v>
      </c>
      <c r="H108" s="9">
        <v>0</v>
      </c>
      <c r="I108" s="9">
        <f t="shared" ref="I108:I113" si="31">SUM(J108,K108)</f>
        <v>0</v>
      </c>
      <c r="J108" s="9">
        <v>0</v>
      </c>
      <c r="K108" s="9">
        <v>0</v>
      </c>
      <c r="L108" s="9">
        <f t="shared" ref="L108:L113" si="32">SUM(M108,N108)</f>
        <v>0</v>
      </c>
      <c r="M108" s="9">
        <v>0</v>
      </c>
      <c r="N108" s="9">
        <v>0</v>
      </c>
    </row>
    <row r="109" spans="1:14" ht="39.950000000000003" customHeight="1">
      <c r="A109" s="7">
        <v>2432</v>
      </c>
      <c r="B109" s="8" t="s">
        <v>232</v>
      </c>
      <c r="C109" s="7" t="s">
        <v>181</v>
      </c>
      <c r="D109" s="7" t="s">
        <v>172</v>
      </c>
      <c r="E109" s="7" t="s">
        <v>170</v>
      </c>
      <c r="F109" s="9">
        <f t="shared" si="30"/>
        <v>0</v>
      </c>
      <c r="G109" s="9">
        <v>0</v>
      </c>
      <c r="H109" s="9">
        <v>0</v>
      </c>
      <c r="I109" s="9">
        <f t="shared" si="31"/>
        <v>29774200</v>
      </c>
      <c r="J109" s="9">
        <v>0</v>
      </c>
      <c r="K109" s="9">
        <v>29774200</v>
      </c>
      <c r="L109" s="9">
        <f t="shared" si="32"/>
        <v>0</v>
      </c>
      <c r="M109" s="9">
        <v>0</v>
      </c>
      <c r="N109" s="9">
        <v>0</v>
      </c>
    </row>
    <row r="110" spans="1:14" ht="39.950000000000003" customHeight="1">
      <c r="A110" s="7">
        <v>2433</v>
      </c>
      <c r="B110" s="8" t="s">
        <v>233</v>
      </c>
      <c r="C110" s="7" t="s">
        <v>181</v>
      </c>
      <c r="D110" s="7" t="s">
        <v>172</v>
      </c>
      <c r="E110" s="7" t="s">
        <v>172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950000000000003" customHeight="1">
      <c r="A111" s="7">
        <v>2434</v>
      </c>
      <c r="B111" s="8" t="s">
        <v>234</v>
      </c>
      <c r="C111" s="7" t="s">
        <v>181</v>
      </c>
      <c r="D111" s="7" t="s">
        <v>172</v>
      </c>
      <c r="E111" s="7" t="s">
        <v>181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950000000000003" customHeight="1">
      <c r="A112" s="7">
        <v>2435</v>
      </c>
      <c r="B112" s="8" t="s">
        <v>235</v>
      </c>
      <c r="C112" s="7" t="s">
        <v>181</v>
      </c>
      <c r="D112" s="7" t="s">
        <v>172</v>
      </c>
      <c r="E112" s="7" t="s">
        <v>184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customHeight="1">
      <c r="A113" s="7">
        <v>2436</v>
      </c>
      <c r="B113" s="8" t="s">
        <v>236</v>
      </c>
      <c r="C113" s="7" t="s">
        <v>181</v>
      </c>
      <c r="D113" s="7" t="s">
        <v>172</v>
      </c>
      <c r="E113" s="7" t="s">
        <v>187</v>
      </c>
      <c r="F113" s="9">
        <f t="shared" si="30"/>
        <v>0</v>
      </c>
      <c r="G113" s="9">
        <v>0</v>
      </c>
      <c r="H113" s="9">
        <v>0</v>
      </c>
      <c r="I113" s="9">
        <f t="shared" si="31"/>
        <v>0</v>
      </c>
      <c r="J113" s="9">
        <v>0</v>
      </c>
      <c r="K113" s="9">
        <v>0</v>
      </c>
      <c r="L113" s="9">
        <f t="shared" si="32"/>
        <v>0</v>
      </c>
      <c r="M113" s="9">
        <v>0</v>
      </c>
      <c r="N113" s="9">
        <v>0</v>
      </c>
    </row>
    <row r="114" spans="1:14" ht="39.950000000000003" customHeight="1">
      <c r="A114" s="7">
        <v>2440</v>
      </c>
      <c r="B114" s="8" t="s">
        <v>237</v>
      </c>
      <c r="C114" s="7" t="s">
        <v>181</v>
      </c>
      <c r="D114" s="7" t="s">
        <v>181</v>
      </c>
      <c r="E114" s="7" t="s">
        <v>164</v>
      </c>
      <c r="F114" s="9">
        <f t="shared" ref="F114:N114" si="33">SUM(F116:F118)</f>
        <v>0</v>
      </c>
      <c r="G114" s="9">
        <f t="shared" si="33"/>
        <v>0</v>
      </c>
      <c r="H114" s="9">
        <f t="shared" si="33"/>
        <v>0</v>
      </c>
      <c r="I114" s="9">
        <f t="shared" si="33"/>
        <v>0</v>
      </c>
      <c r="J114" s="9">
        <f t="shared" si="33"/>
        <v>0</v>
      </c>
      <c r="K114" s="9">
        <f t="shared" si="33"/>
        <v>0</v>
      </c>
      <c r="L114" s="9">
        <f t="shared" si="33"/>
        <v>0</v>
      </c>
      <c r="M114" s="9">
        <f t="shared" si="33"/>
        <v>0</v>
      </c>
      <c r="N114" s="9">
        <f t="shared" si="33"/>
        <v>0</v>
      </c>
    </row>
    <row r="115" spans="1:14" ht="39.950000000000003" customHeight="1">
      <c r="A115" s="7"/>
      <c r="B115" s="8" t="s">
        <v>167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39.950000000000003" customHeight="1">
      <c r="A116" s="7">
        <v>2441</v>
      </c>
      <c r="B116" s="8" t="s">
        <v>238</v>
      </c>
      <c r="C116" s="7" t="s">
        <v>181</v>
      </c>
      <c r="D116" s="7" t="s">
        <v>181</v>
      </c>
      <c r="E116" s="7" t="s">
        <v>163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950000000000003" customHeight="1">
      <c r="A117" s="7">
        <v>2442</v>
      </c>
      <c r="B117" s="8" t="s">
        <v>239</v>
      </c>
      <c r="C117" s="7" t="s">
        <v>181</v>
      </c>
      <c r="D117" s="7" t="s">
        <v>181</v>
      </c>
      <c r="E117" s="7" t="s">
        <v>170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>
      <c r="A118" s="7">
        <v>2443</v>
      </c>
      <c r="B118" s="8" t="s">
        <v>240</v>
      </c>
      <c r="C118" s="7" t="s">
        <v>181</v>
      </c>
      <c r="D118" s="7" t="s">
        <v>181</v>
      </c>
      <c r="E118" s="7" t="s">
        <v>172</v>
      </c>
      <c r="F118" s="9">
        <f>SUM(G118,H118)</f>
        <v>0</v>
      </c>
      <c r="G118" s="9">
        <v>0</v>
      </c>
      <c r="H118" s="9">
        <v>0</v>
      </c>
      <c r="I118" s="9">
        <f>SUM(J118,K118)</f>
        <v>0</v>
      </c>
      <c r="J118" s="9">
        <v>0</v>
      </c>
      <c r="K118" s="9">
        <v>0</v>
      </c>
      <c r="L118" s="9">
        <f>SUM(M118,N118)</f>
        <v>0</v>
      </c>
      <c r="M118" s="9">
        <v>0</v>
      </c>
      <c r="N118" s="9">
        <v>0</v>
      </c>
    </row>
    <row r="119" spans="1:14" ht="39.950000000000003" customHeight="1">
      <c r="A119" s="7">
        <v>2450</v>
      </c>
      <c r="B119" s="8" t="s">
        <v>241</v>
      </c>
      <c r="C119" s="7" t="s">
        <v>181</v>
      </c>
      <c r="D119" s="7" t="s">
        <v>184</v>
      </c>
      <c r="E119" s="7" t="s">
        <v>164</v>
      </c>
      <c r="F119" s="9">
        <f t="shared" ref="F119:N119" si="34">SUM(F121:F125)</f>
        <v>90248400</v>
      </c>
      <c r="G119" s="9">
        <f t="shared" si="34"/>
        <v>90248400</v>
      </c>
      <c r="H119" s="9">
        <f t="shared" si="34"/>
        <v>0</v>
      </c>
      <c r="I119" s="9">
        <f t="shared" si="34"/>
        <v>305466524.39999998</v>
      </c>
      <c r="J119" s="9">
        <f t="shared" si="34"/>
        <v>90248400</v>
      </c>
      <c r="K119" s="9">
        <f t="shared" si="34"/>
        <v>215218124.40000001</v>
      </c>
      <c r="L119" s="9">
        <f t="shared" si="34"/>
        <v>495000</v>
      </c>
      <c r="M119" s="9">
        <f t="shared" si="34"/>
        <v>0</v>
      </c>
      <c r="N119" s="9">
        <f t="shared" si="34"/>
        <v>495000</v>
      </c>
    </row>
    <row r="120" spans="1:14" ht="39.950000000000003" customHeight="1">
      <c r="A120" s="7"/>
      <c r="B120" s="8" t="s">
        <v>167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39.950000000000003" customHeight="1">
      <c r="A121" s="7">
        <v>2451</v>
      </c>
      <c r="B121" s="8" t="s">
        <v>242</v>
      </c>
      <c r="C121" s="7" t="s">
        <v>181</v>
      </c>
      <c r="D121" s="7" t="s">
        <v>184</v>
      </c>
      <c r="E121" s="7" t="s">
        <v>163</v>
      </c>
      <c r="F121" s="9">
        <f>SUM(G121,H121)</f>
        <v>90248400</v>
      </c>
      <c r="G121" s="9">
        <v>90248400</v>
      </c>
      <c r="H121" s="9">
        <v>0</v>
      </c>
      <c r="I121" s="9">
        <f>SUM(J121,K121)</f>
        <v>305466524.39999998</v>
      </c>
      <c r="J121" s="9">
        <v>90248400</v>
      </c>
      <c r="K121" s="9">
        <v>215218124.40000001</v>
      </c>
      <c r="L121" s="9">
        <f>SUM(M121,N121)</f>
        <v>495000</v>
      </c>
      <c r="M121" s="9">
        <v>0</v>
      </c>
      <c r="N121" s="9">
        <v>495000</v>
      </c>
    </row>
    <row r="122" spans="1:14" ht="39.950000000000003" customHeight="1">
      <c r="A122" s="7">
        <v>2452</v>
      </c>
      <c r="B122" s="8" t="s">
        <v>243</v>
      </c>
      <c r="C122" s="7" t="s">
        <v>181</v>
      </c>
      <c r="D122" s="7" t="s">
        <v>184</v>
      </c>
      <c r="E122" s="7" t="s">
        <v>170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950000000000003" customHeight="1">
      <c r="A123" s="7">
        <v>2453</v>
      </c>
      <c r="B123" s="8" t="s">
        <v>244</v>
      </c>
      <c r="C123" s="7" t="s">
        <v>181</v>
      </c>
      <c r="D123" s="7" t="s">
        <v>184</v>
      </c>
      <c r="E123" s="7" t="s">
        <v>172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950000000000003" customHeight="1">
      <c r="A124" s="7">
        <v>2454</v>
      </c>
      <c r="B124" s="8" t="s">
        <v>245</v>
      </c>
      <c r="C124" s="7" t="s">
        <v>181</v>
      </c>
      <c r="D124" s="7" t="s">
        <v>184</v>
      </c>
      <c r="E124" s="7" t="s">
        <v>181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customHeight="1">
      <c r="A125" s="7">
        <v>2455</v>
      </c>
      <c r="B125" s="8" t="s">
        <v>246</v>
      </c>
      <c r="C125" s="7" t="s">
        <v>181</v>
      </c>
      <c r="D125" s="7" t="s">
        <v>184</v>
      </c>
      <c r="E125" s="7" t="s">
        <v>184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39.950000000000003" customHeight="1">
      <c r="A126" s="7">
        <v>2460</v>
      </c>
      <c r="B126" s="8" t="s">
        <v>247</v>
      </c>
      <c r="C126" s="7" t="s">
        <v>181</v>
      </c>
      <c r="D126" s="7" t="s">
        <v>187</v>
      </c>
      <c r="E126" s="7" t="s">
        <v>164</v>
      </c>
      <c r="F126" s="9">
        <f t="shared" ref="F126:N126" si="35">SUM(F128)</f>
        <v>0</v>
      </c>
      <c r="G126" s="9">
        <f t="shared" si="35"/>
        <v>0</v>
      </c>
      <c r="H126" s="9">
        <f t="shared" si="35"/>
        <v>0</v>
      </c>
      <c r="I126" s="9">
        <f t="shared" si="35"/>
        <v>0</v>
      </c>
      <c r="J126" s="9">
        <f t="shared" si="35"/>
        <v>0</v>
      </c>
      <c r="K126" s="9">
        <f t="shared" si="35"/>
        <v>0</v>
      </c>
      <c r="L126" s="9">
        <f t="shared" si="35"/>
        <v>0</v>
      </c>
      <c r="M126" s="9">
        <f t="shared" si="35"/>
        <v>0</v>
      </c>
      <c r="N126" s="9">
        <f t="shared" si="35"/>
        <v>0</v>
      </c>
    </row>
    <row r="127" spans="1:14" ht="39.950000000000003" customHeight="1">
      <c r="A127" s="7"/>
      <c r="B127" s="8" t="s">
        <v>167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39.950000000000003" customHeight="1">
      <c r="A128" s="7">
        <v>2461</v>
      </c>
      <c r="B128" s="8" t="s">
        <v>247</v>
      </c>
      <c r="C128" s="7" t="s">
        <v>181</v>
      </c>
      <c r="D128" s="7" t="s">
        <v>187</v>
      </c>
      <c r="E128" s="7" t="s">
        <v>163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39.950000000000003" customHeight="1">
      <c r="A129" s="7">
        <v>2470</v>
      </c>
      <c r="B129" s="8" t="s">
        <v>248</v>
      </c>
      <c r="C129" s="7" t="s">
        <v>181</v>
      </c>
      <c r="D129" s="7" t="s">
        <v>190</v>
      </c>
      <c r="E129" s="7" t="s">
        <v>164</v>
      </c>
      <c r="F129" s="9">
        <f t="shared" ref="F129:N129" si="36">SUM(F131:F134)</f>
        <v>0</v>
      </c>
      <c r="G129" s="9">
        <f t="shared" si="36"/>
        <v>0</v>
      </c>
      <c r="H129" s="9">
        <f t="shared" si="36"/>
        <v>0</v>
      </c>
      <c r="I129" s="9">
        <f t="shared" si="36"/>
        <v>0</v>
      </c>
      <c r="J129" s="9">
        <f t="shared" si="36"/>
        <v>0</v>
      </c>
      <c r="K129" s="9">
        <f t="shared" si="36"/>
        <v>0</v>
      </c>
      <c r="L129" s="9">
        <f t="shared" si="36"/>
        <v>0</v>
      </c>
      <c r="M129" s="9">
        <f t="shared" si="36"/>
        <v>0</v>
      </c>
      <c r="N129" s="9">
        <f t="shared" si="36"/>
        <v>0</v>
      </c>
    </row>
    <row r="130" spans="1:14" ht="39.950000000000003" customHeight="1">
      <c r="A130" s="7"/>
      <c r="B130" s="8" t="s">
        <v>167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39.950000000000003" customHeight="1">
      <c r="A131" s="7">
        <v>2471</v>
      </c>
      <c r="B131" s="8" t="s">
        <v>249</v>
      </c>
      <c r="C131" s="7" t="s">
        <v>181</v>
      </c>
      <c r="D131" s="7" t="s">
        <v>190</v>
      </c>
      <c r="E131" s="7" t="s">
        <v>163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customHeight="1">
      <c r="A132" s="7">
        <v>2472</v>
      </c>
      <c r="B132" s="8" t="s">
        <v>250</v>
      </c>
      <c r="C132" s="7" t="s">
        <v>181</v>
      </c>
      <c r="D132" s="7" t="s">
        <v>190</v>
      </c>
      <c r="E132" s="7" t="s">
        <v>170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950000000000003" customHeight="1">
      <c r="A133" s="7">
        <v>2473</v>
      </c>
      <c r="B133" s="8" t="s">
        <v>251</v>
      </c>
      <c r="C133" s="7" t="s">
        <v>181</v>
      </c>
      <c r="D133" s="7" t="s">
        <v>190</v>
      </c>
      <c r="E133" s="7" t="s">
        <v>172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>
      <c r="A134" s="7">
        <v>2474</v>
      </c>
      <c r="B134" s="8" t="s">
        <v>252</v>
      </c>
      <c r="C134" s="7" t="s">
        <v>181</v>
      </c>
      <c r="D134" s="7" t="s">
        <v>190</v>
      </c>
      <c r="E134" s="7" t="s">
        <v>181</v>
      </c>
      <c r="F134" s="9">
        <f>SUM(G134,H134)</f>
        <v>0</v>
      </c>
      <c r="G134" s="9">
        <v>0</v>
      </c>
      <c r="H134" s="9">
        <v>0</v>
      </c>
      <c r="I134" s="9">
        <f>SUM(J134,K134)</f>
        <v>0</v>
      </c>
      <c r="J134" s="9">
        <v>0</v>
      </c>
      <c r="K134" s="9">
        <v>0</v>
      </c>
      <c r="L134" s="9">
        <f>SUM(M134,N134)</f>
        <v>0</v>
      </c>
      <c r="M134" s="9">
        <v>0</v>
      </c>
      <c r="N134" s="9">
        <v>0</v>
      </c>
    </row>
    <row r="135" spans="1:14" ht="39.950000000000003" customHeight="1">
      <c r="A135" s="7">
        <v>2480</v>
      </c>
      <c r="B135" s="8" t="s">
        <v>253</v>
      </c>
      <c r="C135" s="7" t="s">
        <v>181</v>
      </c>
      <c r="D135" s="7" t="s">
        <v>192</v>
      </c>
      <c r="E135" s="7" t="s">
        <v>164</v>
      </c>
      <c r="F135" s="9">
        <f t="shared" ref="F135:N135" si="37">SUM(F137:F143)</f>
        <v>0</v>
      </c>
      <c r="G135" s="9">
        <f t="shared" si="37"/>
        <v>0</v>
      </c>
      <c r="H135" s="9">
        <f t="shared" si="37"/>
        <v>0</v>
      </c>
      <c r="I135" s="9">
        <f t="shared" si="37"/>
        <v>0</v>
      </c>
      <c r="J135" s="9">
        <f t="shared" si="37"/>
        <v>0</v>
      </c>
      <c r="K135" s="9">
        <f t="shared" si="37"/>
        <v>0</v>
      </c>
      <c r="L135" s="9">
        <f t="shared" si="37"/>
        <v>0</v>
      </c>
      <c r="M135" s="9">
        <f t="shared" si="37"/>
        <v>0</v>
      </c>
      <c r="N135" s="9">
        <f t="shared" si="37"/>
        <v>0</v>
      </c>
    </row>
    <row r="136" spans="1:14" ht="39.950000000000003" customHeight="1">
      <c r="A136" s="7"/>
      <c r="B136" s="8" t="s">
        <v>167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39.950000000000003" customHeight="1">
      <c r="A137" s="7">
        <v>2481</v>
      </c>
      <c r="B137" s="8" t="s">
        <v>254</v>
      </c>
      <c r="C137" s="7" t="s">
        <v>181</v>
      </c>
      <c r="D137" s="7" t="s">
        <v>192</v>
      </c>
      <c r="E137" s="7" t="s">
        <v>163</v>
      </c>
      <c r="F137" s="9">
        <f t="shared" ref="F137:F143" si="38">SUM(G137,H137)</f>
        <v>0</v>
      </c>
      <c r="G137" s="9">
        <v>0</v>
      </c>
      <c r="H137" s="9">
        <v>0</v>
      </c>
      <c r="I137" s="9">
        <f t="shared" ref="I137:I143" si="39">SUM(J137,K137)</f>
        <v>0</v>
      </c>
      <c r="J137" s="9">
        <v>0</v>
      </c>
      <c r="K137" s="9">
        <v>0</v>
      </c>
      <c r="L137" s="9">
        <f t="shared" ref="L137:L143" si="40">SUM(M137,N137)</f>
        <v>0</v>
      </c>
      <c r="M137" s="9">
        <v>0</v>
      </c>
      <c r="N137" s="9">
        <v>0</v>
      </c>
    </row>
    <row r="138" spans="1:14" ht="39.950000000000003" customHeight="1">
      <c r="A138" s="7">
        <v>2482</v>
      </c>
      <c r="B138" s="8" t="s">
        <v>255</v>
      </c>
      <c r="C138" s="7" t="s">
        <v>181</v>
      </c>
      <c r="D138" s="7" t="s">
        <v>192</v>
      </c>
      <c r="E138" s="7" t="s">
        <v>170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customHeight="1">
      <c r="A139" s="7">
        <v>2483</v>
      </c>
      <c r="B139" s="8" t="s">
        <v>256</v>
      </c>
      <c r="C139" s="7" t="s">
        <v>181</v>
      </c>
      <c r="D139" s="7" t="s">
        <v>192</v>
      </c>
      <c r="E139" s="7" t="s">
        <v>172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customHeight="1">
      <c r="A140" s="7">
        <v>2484</v>
      </c>
      <c r="B140" s="8" t="s">
        <v>257</v>
      </c>
      <c r="C140" s="7" t="s">
        <v>181</v>
      </c>
      <c r="D140" s="7" t="s">
        <v>192</v>
      </c>
      <c r="E140" s="7" t="s">
        <v>181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>
      <c r="A141" s="7">
        <v>2485</v>
      </c>
      <c r="B141" s="8" t="s">
        <v>258</v>
      </c>
      <c r="C141" s="7" t="s">
        <v>181</v>
      </c>
      <c r="D141" s="7" t="s">
        <v>192</v>
      </c>
      <c r="E141" s="7" t="s">
        <v>184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>
      <c r="A142" s="7">
        <v>2486</v>
      </c>
      <c r="B142" s="8" t="s">
        <v>259</v>
      </c>
      <c r="C142" s="7" t="s">
        <v>181</v>
      </c>
      <c r="D142" s="7" t="s">
        <v>192</v>
      </c>
      <c r="E142" s="7" t="s">
        <v>187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>
      <c r="A143" s="7">
        <v>2487</v>
      </c>
      <c r="B143" s="8" t="s">
        <v>260</v>
      </c>
      <c r="C143" s="7" t="s">
        <v>181</v>
      </c>
      <c r="D143" s="7" t="s">
        <v>192</v>
      </c>
      <c r="E143" s="7" t="s">
        <v>190</v>
      </c>
      <c r="F143" s="9">
        <f t="shared" si="38"/>
        <v>0</v>
      </c>
      <c r="G143" s="9">
        <v>0</v>
      </c>
      <c r="H143" s="9">
        <v>0</v>
      </c>
      <c r="I143" s="9">
        <f t="shared" si="39"/>
        <v>0</v>
      </c>
      <c r="J143" s="9">
        <v>0</v>
      </c>
      <c r="K143" s="9">
        <v>0</v>
      </c>
      <c r="L143" s="9">
        <f t="shared" si="40"/>
        <v>0</v>
      </c>
      <c r="M143" s="9">
        <v>0</v>
      </c>
      <c r="N143" s="9">
        <v>0</v>
      </c>
    </row>
    <row r="144" spans="1:14" ht="39.950000000000003" customHeight="1">
      <c r="A144" s="7">
        <v>2490</v>
      </c>
      <c r="B144" s="8" t="s">
        <v>261</v>
      </c>
      <c r="C144" s="7" t="s">
        <v>181</v>
      </c>
      <c r="D144" s="7" t="s">
        <v>262</v>
      </c>
      <c r="E144" s="7" t="s">
        <v>164</v>
      </c>
      <c r="F144" s="9">
        <f t="shared" ref="F144:N144" si="41">SUM(F146)</f>
        <v>-5000000</v>
      </c>
      <c r="G144" s="9">
        <f t="shared" si="41"/>
        <v>0</v>
      </c>
      <c r="H144" s="9">
        <f t="shared" si="41"/>
        <v>-5000000</v>
      </c>
      <c r="I144" s="9">
        <f t="shared" si="41"/>
        <v>-5000000</v>
      </c>
      <c r="J144" s="9">
        <f t="shared" si="41"/>
        <v>0</v>
      </c>
      <c r="K144" s="9">
        <f t="shared" si="41"/>
        <v>-5000000</v>
      </c>
      <c r="L144" s="9">
        <f t="shared" si="41"/>
        <v>-5911637</v>
      </c>
      <c r="M144" s="9">
        <f t="shared" si="41"/>
        <v>0</v>
      </c>
      <c r="N144" s="9">
        <f t="shared" si="41"/>
        <v>-5911637</v>
      </c>
    </row>
    <row r="145" spans="1:14" ht="39.950000000000003" customHeight="1">
      <c r="A145" s="7"/>
      <c r="B145" s="8" t="s">
        <v>167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39.950000000000003" customHeight="1">
      <c r="A146" s="7">
        <v>2491</v>
      </c>
      <c r="B146" s="8" t="s">
        <v>261</v>
      </c>
      <c r="C146" s="7" t="s">
        <v>181</v>
      </c>
      <c r="D146" s="7" t="s">
        <v>262</v>
      </c>
      <c r="E146" s="7" t="s">
        <v>163</v>
      </c>
      <c r="F146" s="9">
        <f>SUM(G146,H146)</f>
        <v>-5000000</v>
      </c>
      <c r="G146" s="9">
        <v>0</v>
      </c>
      <c r="H146" s="9">
        <v>-5000000</v>
      </c>
      <c r="I146" s="9">
        <f>SUM(J146,K146)</f>
        <v>-5000000</v>
      </c>
      <c r="J146" s="9">
        <v>0</v>
      </c>
      <c r="K146" s="9">
        <v>-5000000</v>
      </c>
      <c r="L146" s="9">
        <f>SUM(M146,N146)</f>
        <v>-5911637</v>
      </c>
      <c r="M146" s="9">
        <v>0</v>
      </c>
      <c r="N146" s="9">
        <v>-5911637</v>
      </c>
    </row>
    <row r="147" spans="1:14" ht="39.950000000000003" customHeight="1">
      <c r="A147" s="7">
        <v>2500</v>
      </c>
      <c r="B147" s="8" t="s">
        <v>263</v>
      </c>
      <c r="C147" s="7" t="s">
        <v>184</v>
      </c>
      <c r="D147" s="7" t="s">
        <v>164</v>
      </c>
      <c r="E147" s="7" t="s">
        <v>164</v>
      </c>
      <c r="F147" s="9">
        <f t="shared" ref="F147:N147" si="42">SUM(F149,F152,F155,F158,F161,F164)</f>
        <v>272220000</v>
      </c>
      <c r="G147" s="9">
        <f t="shared" si="42"/>
        <v>272220000</v>
      </c>
      <c r="H147" s="9">
        <f t="shared" si="42"/>
        <v>0</v>
      </c>
      <c r="I147" s="9">
        <f t="shared" si="42"/>
        <v>272220000</v>
      </c>
      <c r="J147" s="9">
        <f t="shared" si="42"/>
        <v>272220000</v>
      </c>
      <c r="K147" s="9">
        <f t="shared" si="42"/>
        <v>0</v>
      </c>
      <c r="L147" s="9">
        <f t="shared" si="42"/>
        <v>42527691.299999997</v>
      </c>
      <c r="M147" s="9">
        <f t="shared" si="42"/>
        <v>42527691.299999997</v>
      </c>
      <c r="N147" s="9">
        <f t="shared" si="42"/>
        <v>0</v>
      </c>
    </row>
    <row r="148" spans="1:14" ht="39.950000000000003" customHeight="1">
      <c r="A148" s="7"/>
      <c r="B148" s="8" t="s">
        <v>165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39.950000000000003" customHeight="1">
      <c r="A149" s="7">
        <v>2510</v>
      </c>
      <c r="B149" s="8" t="s">
        <v>264</v>
      </c>
      <c r="C149" s="7" t="s">
        <v>184</v>
      </c>
      <c r="D149" s="7" t="s">
        <v>163</v>
      </c>
      <c r="E149" s="7" t="s">
        <v>164</v>
      </c>
      <c r="F149" s="9">
        <f t="shared" ref="F149:N149" si="43">SUM(F151)</f>
        <v>52000000</v>
      </c>
      <c r="G149" s="9">
        <f t="shared" si="43"/>
        <v>52000000</v>
      </c>
      <c r="H149" s="9">
        <f t="shared" si="43"/>
        <v>0</v>
      </c>
      <c r="I149" s="9">
        <f t="shared" si="43"/>
        <v>52000000</v>
      </c>
      <c r="J149" s="9">
        <f t="shared" si="43"/>
        <v>52000000</v>
      </c>
      <c r="K149" s="9">
        <f t="shared" si="43"/>
        <v>0</v>
      </c>
      <c r="L149" s="9">
        <f t="shared" si="43"/>
        <v>7671967.2999999998</v>
      </c>
      <c r="M149" s="9">
        <f t="shared" si="43"/>
        <v>7671967.2999999998</v>
      </c>
      <c r="N149" s="9">
        <f t="shared" si="43"/>
        <v>0</v>
      </c>
    </row>
    <row r="150" spans="1:14" ht="39.950000000000003" customHeight="1">
      <c r="A150" s="7"/>
      <c r="B150" s="8" t="s">
        <v>167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39.950000000000003" customHeight="1">
      <c r="A151" s="7">
        <v>2511</v>
      </c>
      <c r="B151" s="8" t="s">
        <v>264</v>
      </c>
      <c r="C151" s="7" t="s">
        <v>184</v>
      </c>
      <c r="D151" s="7" t="s">
        <v>163</v>
      </c>
      <c r="E151" s="7" t="s">
        <v>163</v>
      </c>
      <c r="F151" s="9">
        <f>SUM(G151,H151)</f>
        <v>52000000</v>
      </c>
      <c r="G151" s="9">
        <v>52000000</v>
      </c>
      <c r="H151" s="9">
        <v>0</v>
      </c>
      <c r="I151" s="9">
        <f>SUM(J151,K151)</f>
        <v>52000000</v>
      </c>
      <c r="J151" s="9">
        <v>52000000</v>
      </c>
      <c r="K151" s="9">
        <v>0</v>
      </c>
      <c r="L151" s="9">
        <f>SUM(M151,N151)</f>
        <v>7671967.2999999998</v>
      </c>
      <c r="M151" s="9">
        <v>7671967.2999999998</v>
      </c>
      <c r="N151" s="9">
        <v>0</v>
      </c>
    </row>
    <row r="152" spans="1:14" ht="39.950000000000003" customHeight="1">
      <c r="A152" s="7">
        <v>2520</v>
      </c>
      <c r="B152" s="8" t="s">
        <v>265</v>
      </c>
      <c r="C152" s="7" t="s">
        <v>184</v>
      </c>
      <c r="D152" s="7" t="s">
        <v>170</v>
      </c>
      <c r="E152" s="7" t="s">
        <v>164</v>
      </c>
      <c r="F152" s="9">
        <f t="shared" ref="F152:N152" si="44">SUM(F154)</f>
        <v>0</v>
      </c>
      <c r="G152" s="9">
        <f t="shared" si="44"/>
        <v>0</v>
      </c>
      <c r="H152" s="9">
        <f t="shared" si="44"/>
        <v>0</v>
      </c>
      <c r="I152" s="9">
        <f t="shared" si="44"/>
        <v>0</v>
      </c>
      <c r="J152" s="9">
        <f t="shared" si="44"/>
        <v>0</v>
      </c>
      <c r="K152" s="9">
        <f t="shared" si="44"/>
        <v>0</v>
      </c>
      <c r="L152" s="9">
        <f t="shared" si="44"/>
        <v>0</v>
      </c>
      <c r="M152" s="9">
        <f t="shared" si="44"/>
        <v>0</v>
      </c>
      <c r="N152" s="9">
        <f t="shared" si="44"/>
        <v>0</v>
      </c>
    </row>
    <row r="153" spans="1:14" ht="39.950000000000003" customHeight="1">
      <c r="A153" s="7"/>
      <c r="B153" s="8" t="s">
        <v>167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39.950000000000003" customHeight="1">
      <c r="A154" s="7">
        <v>2521</v>
      </c>
      <c r="B154" s="8" t="s">
        <v>266</v>
      </c>
      <c r="C154" s="7" t="s">
        <v>184</v>
      </c>
      <c r="D154" s="7" t="s">
        <v>170</v>
      </c>
      <c r="E154" s="7" t="s">
        <v>163</v>
      </c>
      <c r="F154" s="9">
        <f>SUM(G154,H154)</f>
        <v>0</v>
      </c>
      <c r="G154" s="9">
        <v>0</v>
      </c>
      <c r="H154" s="9">
        <v>0</v>
      </c>
      <c r="I154" s="9">
        <f>SUM(J154,K154)</f>
        <v>0</v>
      </c>
      <c r="J154" s="9">
        <v>0</v>
      </c>
      <c r="K154" s="9">
        <v>0</v>
      </c>
      <c r="L154" s="9">
        <f>SUM(M154,N154)</f>
        <v>0</v>
      </c>
      <c r="M154" s="9">
        <v>0</v>
      </c>
      <c r="N154" s="9">
        <v>0</v>
      </c>
    </row>
    <row r="155" spans="1:14" ht="39.950000000000003" customHeight="1">
      <c r="A155" s="7">
        <v>2530</v>
      </c>
      <c r="B155" s="8" t="s">
        <v>267</v>
      </c>
      <c r="C155" s="7" t="s">
        <v>184</v>
      </c>
      <c r="D155" s="7" t="s">
        <v>172</v>
      </c>
      <c r="E155" s="7" t="s">
        <v>164</v>
      </c>
      <c r="F155" s="9">
        <f t="shared" ref="F155:N155" si="45">SUM(F157)</f>
        <v>0</v>
      </c>
      <c r="G155" s="9">
        <f t="shared" si="45"/>
        <v>0</v>
      </c>
      <c r="H155" s="9">
        <f t="shared" si="45"/>
        <v>0</v>
      </c>
      <c r="I155" s="9">
        <f t="shared" si="45"/>
        <v>0</v>
      </c>
      <c r="J155" s="9">
        <f t="shared" si="45"/>
        <v>0</v>
      </c>
      <c r="K155" s="9">
        <f t="shared" si="45"/>
        <v>0</v>
      </c>
      <c r="L155" s="9">
        <f t="shared" si="45"/>
        <v>0</v>
      </c>
      <c r="M155" s="9">
        <f t="shared" si="45"/>
        <v>0</v>
      </c>
      <c r="N155" s="9">
        <f t="shared" si="45"/>
        <v>0</v>
      </c>
    </row>
    <row r="156" spans="1:14" ht="39.950000000000003" customHeight="1">
      <c r="A156" s="7"/>
      <c r="B156" s="8" t="s">
        <v>167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39.950000000000003" customHeight="1">
      <c r="A157" s="7">
        <v>2531</v>
      </c>
      <c r="B157" s="8" t="s">
        <v>267</v>
      </c>
      <c r="C157" s="7" t="s">
        <v>184</v>
      </c>
      <c r="D157" s="7" t="s">
        <v>172</v>
      </c>
      <c r="E157" s="7" t="s">
        <v>163</v>
      </c>
      <c r="F157" s="9">
        <f>SUM(G157,H157)</f>
        <v>0</v>
      </c>
      <c r="G157" s="9">
        <v>0</v>
      </c>
      <c r="H157" s="9">
        <v>0</v>
      </c>
      <c r="I157" s="9">
        <f>SUM(J157,K157)</f>
        <v>0</v>
      </c>
      <c r="J157" s="9">
        <v>0</v>
      </c>
      <c r="K157" s="9">
        <v>0</v>
      </c>
      <c r="L157" s="9">
        <f>SUM(M157,N157)</f>
        <v>0</v>
      </c>
      <c r="M157" s="9">
        <v>0</v>
      </c>
      <c r="N157" s="9">
        <v>0</v>
      </c>
    </row>
    <row r="158" spans="1:14" ht="39.950000000000003" customHeight="1">
      <c r="A158" s="7">
        <v>2540</v>
      </c>
      <c r="B158" s="8" t="s">
        <v>268</v>
      </c>
      <c r="C158" s="7" t="s">
        <v>184</v>
      </c>
      <c r="D158" s="7" t="s">
        <v>181</v>
      </c>
      <c r="E158" s="7" t="s">
        <v>164</v>
      </c>
      <c r="F158" s="9">
        <f t="shared" ref="F158:N158" si="46">SUM(F160)</f>
        <v>0</v>
      </c>
      <c r="G158" s="9">
        <f t="shared" si="46"/>
        <v>0</v>
      </c>
      <c r="H158" s="9">
        <f t="shared" si="46"/>
        <v>0</v>
      </c>
      <c r="I158" s="9">
        <f t="shared" si="46"/>
        <v>0</v>
      </c>
      <c r="J158" s="9">
        <f t="shared" si="46"/>
        <v>0</v>
      </c>
      <c r="K158" s="9">
        <f t="shared" si="46"/>
        <v>0</v>
      </c>
      <c r="L158" s="9">
        <f t="shared" si="46"/>
        <v>0</v>
      </c>
      <c r="M158" s="9">
        <f t="shared" si="46"/>
        <v>0</v>
      </c>
      <c r="N158" s="9">
        <f t="shared" si="46"/>
        <v>0</v>
      </c>
    </row>
    <row r="159" spans="1:14" ht="39.950000000000003" customHeight="1">
      <c r="A159" s="7"/>
      <c r="B159" s="8" t="s">
        <v>167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39.950000000000003" customHeight="1">
      <c r="A160" s="7">
        <v>2541</v>
      </c>
      <c r="B160" s="8" t="s">
        <v>268</v>
      </c>
      <c r="C160" s="7" t="s">
        <v>184</v>
      </c>
      <c r="D160" s="7" t="s">
        <v>181</v>
      </c>
      <c r="E160" s="7" t="s">
        <v>163</v>
      </c>
      <c r="F160" s="9">
        <f>SUM(G160,H160)</f>
        <v>0</v>
      </c>
      <c r="G160" s="9">
        <v>0</v>
      </c>
      <c r="H160" s="9">
        <v>0</v>
      </c>
      <c r="I160" s="9">
        <f>SUM(J160,K160)</f>
        <v>0</v>
      </c>
      <c r="J160" s="9">
        <v>0</v>
      </c>
      <c r="K160" s="9">
        <v>0</v>
      </c>
      <c r="L160" s="9">
        <f>SUM(M160,N160)</f>
        <v>0</v>
      </c>
      <c r="M160" s="9">
        <v>0</v>
      </c>
      <c r="N160" s="9">
        <v>0</v>
      </c>
    </row>
    <row r="161" spans="1:14" ht="39.950000000000003" customHeight="1">
      <c r="A161" s="7">
        <v>2550</v>
      </c>
      <c r="B161" s="8" t="s">
        <v>269</v>
      </c>
      <c r="C161" s="7" t="s">
        <v>184</v>
      </c>
      <c r="D161" s="7" t="s">
        <v>184</v>
      </c>
      <c r="E161" s="7" t="s">
        <v>164</v>
      </c>
      <c r="F161" s="9">
        <f t="shared" ref="F161:N161" si="47">SUM(F163)</f>
        <v>0</v>
      </c>
      <c r="G161" s="9">
        <f t="shared" si="47"/>
        <v>0</v>
      </c>
      <c r="H161" s="9">
        <f t="shared" si="47"/>
        <v>0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</row>
    <row r="162" spans="1:14" ht="39.950000000000003" customHeight="1">
      <c r="A162" s="7"/>
      <c r="B162" s="8" t="s">
        <v>167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39.950000000000003" customHeight="1">
      <c r="A163" s="7">
        <v>2551</v>
      </c>
      <c r="B163" s="8" t="s">
        <v>269</v>
      </c>
      <c r="C163" s="7" t="s">
        <v>184</v>
      </c>
      <c r="D163" s="7" t="s">
        <v>184</v>
      </c>
      <c r="E163" s="7" t="s">
        <v>163</v>
      </c>
      <c r="F163" s="9">
        <f>SUM(G163,H163)</f>
        <v>0</v>
      </c>
      <c r="G163" s="9">
        <v>0</v>
      </c>
      <c r="H163" s="9">
        <v>0</v>
      </c>
      <c r="I163" s="9">
        <f>SUM(J163,K163)</f>
        <v>0</v>
      </c>
      <c r="J163" s="9">
        <v>0</v>
      </c>
      <c r="K163" s="9">
        <v>0</v>
      </c>
      <c r="L163" s="9">
        <f>SUM(M163,N163)</f>
        <v>0</v>
      </c>
      <c r="M163" s="9">
        <v>0</v>
      </c>
      <c r="N163" s="9">
        <v>0</v>
      </c>
    </row>
    <row r="164" spans="1:14" ht="39.950000000000003" customHeight="1">
      <c r="A164" s="7">
        <v>2560</v>
      </c>
      <c r="B164" s="8" t="s">
        <v>270</v>
      </c>
      <c r="C164" s="7" t="s">
        <v>184</v>
      </c>
      <c r="D164" s="7" t="s">
        <v>187</v>
      </c>
      <c r="E164" s="7" t="s">
        <v>164</v>
      </c>
      <c r="F164" s="9">
        <f t="shared" ref="F164:N164" si="48">SUM(F166)</f>
        <v>220220000</v>
      </c>
      <c r="G164" s="9">
        <f t="shared" si="48"/>
        <v>220220000</v>
      </c>
      <c r="H164" s="9">
        <f t="shared" si="48"/>
        <v>0</v>
      </c>
      <c r="I164" s="9">
        <f t="shared" si="48"/>
        <v>220220000</v>
      </c>
      <c r="J164" s="9">
        <f t="shared" si="48"/>
        <v>220220000</v>
      </c>
      <c r="K164" s="9">
        <f t="shared" si="48"/>
        <v>0</v>
      </c>
      <c r="L164" s="9">
        <f t="shared" si="48"/>
        <v>34855724</v>
      </c>
      <c r="M164" s="9">
        <f t="shared" si="48"/>
        <v>34855724</v>
      </c>
      <c r="N164" s="9">
        <f t="shared" si="48"/>
        <v>0</v>
      </c>
    </row>
    <row r="165" spans="1:14" ht="39.950000000000003" customHeight="1">
      <c r="A165" s="7"/>
      <c r="B165" s="8" t="s">
        <v>167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39.950000000000003" customHeight="1">
      <c r="A166" s="7">
        <v>2561</v>
      </c>
      <c r="B166" s="8" t="s">
        <v>270</v>
      </c>
      <c r="C166" s="7" t="s">
        <v>184</v>
      </c>
      <c r="D166" s="7" t="s">
        <v>187</v>
      </c>
      <c r="E166" s="7" t="s">
        <v>163</v>
      </c>
      <c r="F166" s="9">
        <f>SUM(G166,H166)</f>
        <v>220220000</v>
      </c>
      <c r="G166" s="9">
        <v>220220000</v>
      </c>
      <c r="H166" s="9">
        <v>0</v>
      </c>
      <c r="I166" s="9">
        <f>SUM(J166,K166)</f>
        <v>220220000</v>
      </c>
      <c r="J166" s="9">
        <v>220220000</v>
      </c>
      <c r="K166" s="9">
        <v>0</v>
      </c>
      <c r="L166" s="9">
        <f>SUM(M166,N166)</f>
        <v>34855724</v>
      </c>
      <c r="M166" s="9">
        <v>34855724</v>
      </c>
      <c r="N166" s="9">
        <v>0</v>
      </c>
    </row>
    <row r="167" spans="1:14" ht="39.950000000000003" customHeight="1">
      <c r="A167" s="7">
        <v>2600</v>
      </c>
      <c r="B167" s="8" t="s">
        <v>271</v>
      </c>
      <c r="C167" s="7" t="s">
        <v>187</v>
      </c>
      <c r="D167" s="7" t="s">
        <v>164</v>
      </c>
      <c r="E167" s="7" t="s">
        <v>164</v>
      </c>
      <c r="F167" s="9">
        <f t="shared" ref="F167:N167" si="49">SUM(F169,F172,F175,F178,F181,F184)</f>
        <v>55000000</v>
      </c>
      <c r="G167" s="9">
        <f t="shared" si="49"/>
        <v>55000000</v>
      </c>
      <c r="H167" s="9">
        <f t="shared" si="49"/>
        <v>0</v>
      </c>
      <c r="I167" s="9">
        <f t="shared" si="49"/>
        <v>56080000</v>
      </c>
      <c r="J167" s="9">
        <f t="shared" si="49"/>
        <v>55000000</v>
      </c>
      <c r="K167" s="9">
        <f t="shared" si="49"/>
        <v>1080000</v>
      </c>
      <c r="L167" s="9">
        <f t="shared" si="49"/>
        <v>19122101.800000001</v>
      </c>
      <c r="M167" s="9">
        <f t="shared" si="49"/>
        <v>18042101.800000001</v>
      </c>
      <c r="N167" s="9">
        <f t="shared" si="49"/>
        <v>1080000</v>
      </c>
    </row>
    <row r="168" spans="1:14" ht="39.950000000000003" customHeight="1">
      <c r="A168" s="7"/>
      <c r="B168" s="8" t="s">
        <v>167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39.950000000000003" customHeight="1">
      <c r="A169" s="7">
        <v>2610</v>
      </c>
      <c r="B169" s="8" t="s">
        <v>272</v>
      </c>
      <c r="C169" s="7" t="s">
        <v>187</v>
      </c>
      <c r="D169" s="7" t="s">
        <v>163</v>
      </c>
      <c r="E169" s="7" t="s">
        <v>164</v>
      </c>
      <c r="F169" s="9">
        <f t="shared" ref="F169:N169" si="50">SUM(F171)</f>
        <v>0</v>
      </c>
      <c r="G169" s="9">
        <f t="shared" si="50"/>
        <v>0</v>
      </c>
      <c r="H169" s="9">
        <f t="shared" si="50"/>
        <v>0</v>
      </c>
      <c r="I169" s="9">
        <f t="shared" si="50"/>
        <v>0</v>
      </c>
      <c r="J169" s="9">
        <f t="shared" si="50"/>
        <v>0</v>
      </c>
      <c r="K169" s="9">
        <f t="shared" si="50"/>
        <v>0</v>
      </c>
      <c r="L169" s="9">
        <f t="shared" si="50"/>
        <v>0</v>
      </c>
      <c r="M169" s="9">
        <f t="shared" si="50"/>
        <v>0</v>
      </c>
      <c r="N169" s="9">
        <f t="shared" si="50"/>
        <v>0</v>
      </c>
    </row>
    <row r="170" spans="1:14" ht="39.950000000000003" customHeight="1">
      <c r="A170" s="7"/>
      <c r="B170" s="8" t="s">
        <v>167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39.950000000000003" customHeight="1">
      <c r="A171" s="7">
        <v>2611</v>
      </c>
      <c r="B171" s="8" t="s">
        <v>272</v>
      </c>
      <c r="C171" s="7" t="s">
        <v>187</v>
      </c>
      <c r="D171" s="7" t="s">
        <v>163</v>
      </c>
      <c r="E171" s="7" t="s">
        <v>163</v>
      </c>
      <c r="F171" s="9">
        <f>SUM(G171,H171)</f>
        <v>0</v>
      </c>
      <c r="G171" s="9">
        <v>0</v>
      </c>
      <c r="H171" s="9">
        <v>0</v>
      </c>
      <c r="I171" s="9">
        <f>SUM(J171,K171)</f>
        <v>0</v>
      </c>
      <c r="J171" s="9">
        <v>0</v>
      </c>
      <c r="K171" s="9">
        <v>0</v>
      </c>
      <c r="L171" s="9">
        <f>SUM(M171,N171)</f>
        <v>0</v>
      </c>
      <c r="M171" s="9">
        <v>0</v>
      </c>
      <c r="N171" s="9">
        <v>0</v>
      </c>
    </row>
    <row r="172" spans="1:14" ht="39.950000000000003" customHeight="1">
      <c r="A172" s="7">
        <v>2620</v>
      </c>
      <c r="B172" s="8" t="s">
        <v>273</v>
      </c>
      <c r="C172" s="7" t="s">
        <v>187</v>
      </c>
      <c r="D172" s="7" t="s">
        <v>170</v>
      </c>
      <c r="E172" s="7" t="s">
        <v>164</v>
      </c>
      <c r="F172" s="9">
        <f t="shared" ref="F172:N172" si="51">SUM(F174)</f>
        <v>0</v>
      </c>
      <c r="G172" s="9">
        <f t="shared" si="51"/>
        <v>0</v>
      </c>
      <c r="H172" s="9">
        <f t="shared" si="51"/>
        <v>0</v>
      </c>
      <c r="I172" s="9">
        <f t="shared" si="51"/>
        <v>0</v>
      </c>
      <c r="J172" s="9">
        <f t="shared" si="51"/>
        <v>0</v>
      </c>
      <c r="K172" s="9">
        <f t="shared" si="51"/>
        <v>0</v>
      </c>
      <c r="L172" s="9">
        <f t="shared" si="51"/>
        <v>0</v>
      </c>
      <c r="M172" s="9">
        <f t="shared" si="51"/>
        <v>0</v>
      </c>
      <c r="N172" s="9">
        <f t="shared" si="51"/>
        <v>0</v>
      </c>
    </row>
    <row r="173" spans="1:14" ht="39.950000000000003" customHeight="1">
      <c r="A173" s="7"/>
      <c r="B173" s="8" t="s">
        <v>167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39.950000000000003" customHeight="1">
      <c r="A174" s="7">
        <v>2621</v>
      </c>
      <c r="B174" s="8" t="s">
        <v>273</v>
      </c>
      <c r="C174" s="7" t="s">
        <v>187</v>
      </c>
      <c r="D174" s="7" t="s">
        <v>170</v>
      </c>
      <c r="E174" s="7" t="s">
        <v>163</v>
      </c>
      <c r="F174" s="9">
        <f>SUM(G174,H174)</f>
        <v>0</v>
      </c>
      <c r="G174" s="9">
        <v>0</v>
      </c>
      <c r="H174" s="9">
        <v>0</v>
      </c>
      <c r="I174" s="9">
        <f>SUM(J174,K174)</f>
        <v>0</v>
      </c>
      <c r="J174" s="9">
        <v>0</v>
      </c>
      <c r="K174" s="9">
        <v>0</v>
      </c>
      <c r="L174" s="9">
        <f>SUM(M174,N174)</f>
        <v>0</v>
      </c>
      <c r="M174" s="9">
        <v>0</v>
      </c>
      <c r="N174" s="9">
        <v>0</v>
      </c>
    </row>
    <row r="175" spans="1:14" ht="39.950000000000003" customHeight="1">
      <c r="A175" s="7">
        <v>2630</v>
      </c>
      <c r="B175" s="8" t="s">
        <v>274</v>
      </c>
      <c r="C175" s="7" t="s">
        <v>187</v>
      </c>
      <c r="D175" s="7" t="s">
        <v>172</v>
      </c>
      <c r="E175" s="7" t="s">
        <v>164</v>
      </c>
      <c r="F175" s="9">
        <f t="shared" ref="F175:N175" si="52">SUM(F177)</f>
        <v>1000000</v>
      </c>
      <c r="G175" s="9">
        <f t="shared" si="52"/>
        <v>1000000</v>
      </c>
      <c r="H175" s="9">
        <f t="shared" si="52"/>
        <v>0</v>
      </c>
      <c r="I175" s="9">
        <f t="shared" si="52"/>
        <v>1000000</v>
      </c>
      <c r="J175" s="9">
        <f t="shared" si="52"/>
        <v>1000000</v>
      </c>
      <c r="K175" s="9">
        <f t="shared" si="52"/>
        <v>0</v>
      </c>
      <c r="L175" s="9">
        <f t="shared" si="52"/>
        <v>0</v>
      </c>
      <c r="M175" s="9">
        <f t="shared" si="52"/>
        <v>0</v>
      </c>
      <c r="N175" s="9">
        <f t="shared" si="52"/>
        <v>0</v>
      </c>
    </row>
    <row r="176" spans="1:14" ht="39.950000000000003" customHeight="1">
      <c r="A176" s="7"/>
      <c r="B176" s="8" t="s">
        <v>167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39.950000000000003" customHeight="1">
      <c r="A177" s="7">
        <v>2631</v>
      </c>
      <c r="B177" s="8" t="s">
        <v>274</v>
      </c>
      <c r="C177" s="7" t="s">
        <v>187</v>
      </c>
      <c r="D177" s="7" t="s">
        <v>172</v>
      </c>
      <c r="E177" s="7" t="s">
        <v>163</v>
      </c>
      <c r="F177" s="9">
        <f>SUM(G177,H177)</f>
        <v>1000000</v>
      </c>
      <c r="G177" s="9">
        <v>1000000</v>
      </c>
      <c r="H177" s="9">
        <v>0</v>
      </c>
      <c r="I177" s="9">
        <f>SUM(J177,K177)</f>
        <v>1000000</v>
      </c>
      <c r="J177" s="9">
        <v>1000000</v>
      </c>
      <c r="K177" s="9">
        <v>0</v>
      </c>
      <c r="L177" s="9">
        <f>SUM(M177,N177)</f>
        <v>0</v>
      </c>
      <c r="M177" s="9">
        <v>0</v>
      </c>
      <c r="N177" s="9">
        <v>0</v>
      </c>
    </row>
    <row r="178" spans="1:14" ht="39.950000000000003" customHeight="1">
      <c r="A178" s="7">
        <v>2640</v>
      </c>
      <c r="B178" s="8" t="s">
        <v>275</v>
      </c>
      <c r="C178" s="7" t="s">
        <v>187</v>
      </c>
      <c r="D178" s="7" t="s">
        <v>181</v>
      </c>
      <c r="E178" s="7" t="s">
        <v>164</v>
      </c>
      <c r="F178" s="9">
        <f t="shared" ref="F178:N178" si="53">SUM(F180)</f>
        <v>54000000</v>
      </c>
      <c r="G178" s="9">
        <f t="shared" si="53"/>
        <v>54000000</v>
      </c>
      <c r="H178" s="9">
        <f t="shared" si="53"/>
        <v>0</v>
      </c>
      <c r="I178" s="9">
        <f t="shared" si="53"/>
        <v>54000000</v>
      </c>
      <c r="J178" s="9">
        <f t="shared" si="53"/>
        <v>54000000</v>
      </c>
      <c r="K178" s="9">
        <f t="shared" si="53"/>
        <v>0</v>
      </c>
      <c r="L178" s="9">
        <f t="shared" si="53"/>
        <v>18042101.800000001</v>
      </c>
      <c r="M178" s="9">
        <f t="shared" si="53"/>
        <v>18042101.800000001</v>
      </c>
      <c r="N178" s="9">
        <f t="shared" si="53"/>
        <v>0</v>
      </c>
    </row>
    <row r="179" spans="1:14" ht="39.950000000000003" customHeight="1">
      <c r="A179" s="7"/>
      <c r="B179" s="8" t="s">
        <v>167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39.950000000000003" customHeight="1">
      <c r="A180" s="7">
        <v>2641</v>
      </c>
      <c r="B180" s="8" t="s">
        <v>275</v>
      </c>
      <c r="C180" s="7" t="s">
        <v>187</v>
      </c>
      <c r="D180" s="7" t="s">
        <v>181</v>
      </c>
      <c r="E180" s="7" t="s">
        <v>163</v>
      </c>
      <c r="F180" s="9">
        <f>SUM(G180,H180)</f>
        <v>54000000</v>
      </c>
      <c r="G180" s="9">
        <v>54000000</v>
      </c>
      <c r="H180" s="9">
        <v>0</v>
      </c>
      <c r="I180" s="9">
        <f>SUM(J180,K180)</f>
        <v>54000000</v>
      </c>
      <c r="J180" s="9">
        <v>54000000</v>
      </c>
      <c r="K180" s="9">
        <v>0</v>
      </c>
      <c r="L180" s="9">
        <f>SUM(M180,N180)</f>
        <v>18042101.800000001</v>
      </c>
      <c r="M180" s="9">
        <v>18042101.800000001</v>
      </c>
      <c r="N180" s="9">
        <v>0</v>
      </c>
    </row>
    <row r="181" spans="1:14" ht="39.950000000000003" customHeight="1">
      <c r="A181" s="7">
        <v>2650</v>
      </c>
      <c r="B181" s="8" t="s">
        <v>276</v>
      </c>
      <c r="C181" s="7" t="s">
        <v>187</v>
      </c>
      <c r="D181" s="7" t="s">
        <v>184</v>
      </c>
      <c r="E181" s="7" t="s">
        <v>164</v>
      </c>
      <c r="F181" s="9">
        <f t="shared" ref="F181:N181" si="54">SUM(F183)</f>
        <v>0</v>
      </c>
      <c r="G181" s="9">
        <f t="shared" si="54"/>
        <v>0</v>
      </c>
      <c r="H181" s="9">
        <f t="shared" si="54"/>
        <v>0</v>
      </c>
      <c r="I181" s="9">
        <f t="shared" si="54"/>
        <v>0</v>
      </c>
      <c r="J181" s="9">
        <f t="shared" si="54"/>
        <v>0</v>
      </c>
      <c r="K181" s="9">
        <f t="shared" si="54"/>
        <v>0</v>
      </c>
      <c r="L181" s="9">
        <f t="shared" si="54"/>
        <v>0</v>
      </c>
      <c r="M181" s="9">
        <f t="shared" si="54"/>
        <v>0</v>
      </c>
      <c r="N181" s="9">
        <f t="shared" si="54"/>
        <v>0</v>
      </c>
    </row>
    <row r="182" spans="1:14" ht="39.950000000000003" customHeight="1">
      <c r="A182" s="7"/>
      <c r="B182" s="8" t="s">
        <v>167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39.950000000000003" customHeight="1">
      <c r="A183" s="7">
        <v>2651</v>
      </c>
      <c r="B183" s="8" t="s">
        <v>276</v>
      </c>
      <c r="C183" s="7" t="s">
        <v>187</v>
      </c>
      <c r="D183" s="7" t="s">
        <v>184</v>
      </c>
      <c r="E183" s="7" t="s">
        <v>163</v>
      </c>
      <c r="F183" s="9">
        <f>SUM(G183,H183)</f>
        <v>0</v>
      </c>
      <c r="G183" s="9">
        <v>0</v>
      </c>
      <c r="H183" s="9">
        <v>0</v>
      </c>
      <c r="I183" s="9">
        <f>SUM(J183,K183)</f>
        <v>0</v>
      </c>
      <c r="J183" s="9">
        <v>0</v>
      </c>
      <c r="K183" s="9">
        <v>0</v>
      </c>
      <c r="L183" s="9">
        <f>SUM(M183,N183)</f>
        <v>0</v>
      </c>
      <c r="M183" s="9">
        <v>0</v>
      </c>
      <c r="N183" s="9">
        <v>0</v>
      </c>
    </row>
    <row r="184" spans="1:14" ht="39.950000000000003" customHeight="1">
      <c r="A184" s="7">
        <v>2660</v>
      </c>
      <c r="B184" s="8" t="s">
        <v>277</v>
      </c>
      <c r="C184" s="7" t="s">
        <v>187</v>
      </c>
      <c r="D184" s="7" t="s">
        <v>187</v>
      </c>
      <c r="E184" s="7" t="s">
        <v>164</v>
      </c>
      <c r="F184" s="9">
        <f t="shared" ref="F184:N184" si="55">SUM(F186)</f>
        <v>0</v>
      </c>
      <c r="G184" s="9">
        <f t="shared" si="55"/>
        <v>0</v>
      </c>
      <c r="H184" s="9">
        <f t="shared" si="55"/>
        <v>0</v>
      </c>
      <c r="I184" s="9">
        <f t="shared" si="55"/>
        <v>1080000</v>
      </c>
      <c r="J184" s="9">
        <f t="shared" si="55"/>
        <v>0</v>
      </c>
      <c r="K184" s="9">
        <f t="shared" si="55"/>
        <v>1080000</v>
      </c>
      <c r="L184" s="9">
        <f t="shared" si="55"/>
        <v>1080000</v>
      </c>
      <c r="M184" s="9">
        <f t="shared" si="55"/>
        <v>0</v>
      </c>
      <c r="N184" s="9">
        <f t="shared" si="55"/>
        <v>1080000</v>
      </c>
    </row>
    <row r="185" spans="1:14" ht="39.950000000000003" customHeight="1">
      <c r="A185" s="7"/>
      <c r="B185" s="8" t="s">
        <v>167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39.950000000000003" customHeight="1">
      <c r="A186" s="7">
        <v>2661</v>
      </c>
      <c r="B186" s="8" t="s">
        <v>277</v>
      </c>
      <c r="C186" s="7" t="s">
        <v>187</v>
      </c>
      <c r="D186" s="7" t="s">
        <v>187</v>
      </c>
      <c r="E186" s="7" t="s">
        <v>163</v>
      </c>
      <c r="F186" s="9">
        <f>SUM(G186,H186)</f>
        <v>0</v>
      </c>
      <c r="G186" s="9">
        <v>0</v>
      </c>
      <c r="H186" s="9">
        <v>0</v>
      </c>
      <c r="I186" s="9">
        <f>SUM(J186,K186)</f>
        <v>1080000</v>
      </c>
      <c r="J186" s="9">
        <v>0</v>
      </c>
      <c r="K186" s="9">
        <v>1080000</v>
      </c>
      <c r="L186" s="9">
        <f>SUM(M186,N186)</f>
        <v>1080000</v>
      </c>
      <c r="M186" s="9">
        <v>0</v>
      </c>
      <c r="N186" s="9">
        <v>1080000</v>
      </c>
    </row>
    <row r="187" spans="1:14" ht="39.950000000000003" customHeight="1">
      <c r="A187" s="7">
        <v>2700</v>
      </c>
      <c r="B187" s="8" t="s">
        <v>278</v>
      </c>
      <c r="C187" s="7" t="s">
        <v>190</v>
      </c>
      <c r="D187" s="7" t="s">
        <v>164</v>
      </c>
      <c r="E187" s="7" t="s">
        <v>164</v>
      </c>
      <c r="F187" s="9">
        <f t="shared" ref="F187:N187" si="56">SUM(F189,F194,F200,F206,F209,F212)</f>
        <v>0</v>
      </c>
      <c r="G187" s="9">
        <f t="shared" si="56"/>
        <v>0</v>
      </c>
      <c r="H187" s="9">
        <f t="shared" si="56"/>
        <v>0</v>
      </c>
      <c r="I187" s="9">
        <f t="shared" si="56"/>
        <v>0</v>
      </c>
      <c r="J187" s="9">
        <f t="shared" si="56"/>
        <v>0</v>
      </c>
      <c r="K187" s="9">
        <f t="shared" si="56"/>
        <v>0</v>
      </c>
      <c r="L187" s="9">
        <f t="shared" si="56"/>
        <v>0</v>
      </c>
      <c r="M187" s="9">
        <f t="shared" si="56"/>
        <v>0</v>
      </c>
      <c r="N187" s="9">
        <f t="shared" si="56"/>
        <v>0</v>
      </c>
    </row>
    <row r="188" spans="1:14" ht="39.950000000000003" customHeight="1">
      <c r="A188" s="7"/>
      <c r="B188" s="8" t="s">
        <v>167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39.950000000000003" customHeight="1">
      <c r="A189" s="7">
        <v>2710</v>
      </c>
      <c r="B189" s="8" t="s">
        <v>279</v>
      </c>
      <c r="C189" s="7" t="s">
        <v>190</v>
      </c>
      <c r="D189" s="7" t="s">
        <v>163</v>
      </c>
      <c r="E189" s="7" t="s">
        <v>164</v>
      </c>
      <c r="F189" s="9">
        <f t="shared" ref="F189:N189" si="57">SUM(F191:F193)</f>
        <v>0</v>
      </c>
      <c r="G189" s="9">
        <f t="shared" si="57"/>
        <v>0</v>
      </c>
      <c r="H189" s="9">
        <f t="shared" si="57"/>
        <v>0</v>
      </c>
      <c r="I189" s="9">
        <f t="shared" si="57"/>
        <v>0</v>
      </c>
      <c r="J189" s="9">
        <f t="shared" si="57"/>
        <v>0</v>
      </c>
      <c r="K189" s="9">
        <f t="shared" si="57"/>
        <v>0</v>
      </c>
      <c r="L189" s="9">
        <f t="shared" si="57"/>
        <v>0</v>
      </c>
      <c r="M189" s="9">
        <f t="shared" si="57"/>
        <v>0</v>
      </c>
      <c r="N189" s="9">
        <f t="shared" si="57"/>
        <v>0</v>
      </c>
    </row>
    <row r="190" spans="1:14" ht="39.950000000000003" customHeight="1">
      <c r="A190" s="7"/>
      <c r="B190" s="8" t="s">
        <v>167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39.950000000000003" customHeight="1">
      <c r="A191" s="7">
        <v>2711</v>
      </c>
      <c r="B191" s="8" t="s">
        <v>280</v>
      </c>
      <c r="C191" s="7" t="s">
        <v>190</v>
      </c>
      <c r="D191" s="7" t="s">
        <v>163</v>
      </c>
      <c r="E191" s="7" t="s">
        <v>163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950000000000003" customHeight="1">
      <c r="A192" s="7">
        <v>2712</v>
      </c>
      <c r="B192" s="8" t="s">
        <v>281</v>
      </c>
      <c r="C192" s="7" t="s">
        <v>190</v>
      </c>
      <c r="D192" s="7" t="s">
        <v>163</v>
      </c>
      <c r="E192" s="7" t="s">
        <v>170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950000000000003" customHeight="1">
      <c r="A193" s="7">
        <v>2713</v>
      </c>
      <c r="B193" s="8" t="s">
        <v>282</v>
      </c>
      <c r="C193" s="7" t="s">
        <v>190</v>
      </c>
      <c r="D193" s="7" t="s">
        <v>163</v>
      </c>
      <c r="E193" s="7" t="s">
        <v>172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39.950000000000003" customHeight="1">
      <c r="A194" s="7">
        <v>2720</v>
      </c>
      <c r="B194" s="8" t="s">
        <v>283</v>
      </c>
      <c r="C194" s="7" t="s">
        <v>190</v>
      </c>
      <c r="D194" s="7" t="s">
        <v>170</v>
      </c>
      <c r="E194" s="7" t="s">
        <v>164</v>
      </c>
      <c r="F194" s="9">
        <f t="shared" ref="F194:N194" si="58">SUM(F196:F199)</f>
        <v>0</v>
      </c>
      <c r="G194" s="9">
        <f t="shared" si="58"/>
        <v>0</v>
      </c>
      <c r="H194" s="9">
        <f t="shared" si="58"/>
        <v>0</v>
      </c>
      <c r="I194" s="9">
        <f t="shared" si="58"/>
        <v>0</v>
      </c>
      <c r="J194" s="9">
        <f t="shared" si="58"/>
        <v>0</v>
      </c>
      <c r="K194" s="9">
        <f t="shared" si="58"/>
        <v>0</v>
      </c>
      <c r="L194" s="9">
        <f t="shared" si="58"/>
        <v>0</v>
      </c>
      <c r="M194" s="9">
        <f t="shared" si="58"/>
        <v>0</v>
      </c>
      <c r="N194" s="9">
        <f t="shared" si="58"/>
        <v>0</v>
      </c>
    </row>
    <row r="195" spans="1:14" ht="39.950000000000003" customHeight="1">
      <c r="A195" s="7"/>
      <c r="B195" s="8" t="s">
        <v>167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39.950000000000003" customHeight="1">
      <c r="A196" s="7">
        <v>2721</v>
      </c>
      <c r="B196" s="8" t="s">
        <v>284</v>
      </c>
      <c r="C196" s="7" t="s">
        <v>190</v>
      </c>
      <c r="D196" s="7" t="s">
        <v>170</v>
      </c>
      <c r="E196" s="7" t="s">
        <v>163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customHeight="1">
      <c r="A197" s="7">
        <v>2722</v>
      </c>
      <c r="B197" s="8" t="s">
        <v>285</v>
      </c>
      <c r="C197" s="7" t="s">
        <v>190</v>
      </c>
      <c r="D197" s="7" t="s">
        <v>170</v>
      </c>
      <c r="E197" s="7" t="s">
        <v>170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950000000000003" customHeight="1">
      <c r="A198" s="7">
        <v>2723</v>
      </c>
      <c r="B198" s="8" t="s">
        <v>286</v>
      </c>
      <c r="C198" s="7" t="s">
        <v>190</v>
      </c>
      <c r="D198" s="7" t="s">
        <v>170</v>
      </c>
      <c r="E198" s="7" t="s">
        <v>172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customHeight="1">
      <c r="A199" s="7">
        <v>2724</v>
      </c>
      <c r="B199" s="8" t="s">
        <v>287</v>
      </c>
      <c r="C199" s="7" t="s">
        <v>190</v>
      </c>
      <c r="D199" s="7" t="s">
        <v>170</v>
      </c>
      <c r="E199" s="7" t="s">
        <v>181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950000000000003" customHeight="1">
      <c r="A200" s="7">
        <v>2730</v>
      </c>
      <c r="B200" s="8" t="s">
        <v>288</v>
      </c>
      <c r="C200" s="7" t="s">
        <v>190</v>
      </c>
      <c r="D200" s="7" t="s">
        <v>172</v>
      </c>
      <c r="E200" s="7" t="s">
        <v>164</v>
      </c>
      <c r="F200" s="9">
        <f t="shared" ref="F200:N200" si="59">SUM(F202:F205)</f>
        <v>0</v>
      </c>
      <c r="G200" s="9">
        <f t="shared" si="59"/>
        <v>0</v>
      </c>
      <c r="H200" s="9">
        <f t="shared" si="59"/>
        <v>0</v>
      </c>
      <c r="I200" s="9">
        <f t="shared" si="59"/>
        <v>0</v>
      </c>
      <c r="J200" s="9">
        <f t="shared" si="59"/>
        <v>0</v>
      </c>
      <c r="K200" s="9">
        <f t="shared" si="59"/>
        <v>0</v>
      </c>
      <c r="L200" s="9">
        <f t="shared" si="59"/>
        <v>0</v>
      </c>
      <c r="M200" s="9">
        <f t="shared" si="59"/>
        <v>0</v>
      </c>
      <c r="N200" s="9">
        <f t="shared" si="59"/>
        <v>0</v>
      </c>
    </row>
    <row r="201" spans="1:14" ht="39.950000000000003" customHeight="1">
      <c r="A201" s="7"/>
      <c r="B201" s="8" t="s">
        <v>167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39.950000000000003" customHeight="1">
      <c r="A202" s="7">
        <v>2731</v>
      </c>
      <c r="B202" s="8" t="s">
        <v>289</v>
      </c>
      <c r="C202" s="7" t="s">
        <v>190</v>
      </c>
      <c r="D202" s="7" t="s">
        <v>172</v>
      </c>
      <c r="E202" s="7" t="s">
        <v>163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950000000000003" customHeight="1">
      <c r="A203" s="7">
        <v>2732</v>
      </c>
      <c r="B203" s="8" t="s">
        <v>290</v>
      </c>
      <c r="C203" s="7" t="s">
        <v>190</v>
      </c>
      <c r="D203" s="7" t="s">
        <v>172</v>
      </c>
      <c r="E203" s="7" t="s">
        <v>170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950000000000003" customHeight="1">
      <c r="A204" s="7">
        <v>2733</v>
      </c>
      <c r="B204" s="8" t="s">
        <v>291</v>
      </c>
      <c r="C204" s="7" t="s">
        <v>190</v>
      </c>
      <c r="D204" s="7" t="s">
        <v>172</v>
      </c>
      <c r="E204" s="7" t="s">
        <v>172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>
      <c r="A205" s="7">
        <v>2734</v>
      </c>
      <c r="B205" s="8" t="s">
        <v>292</v>
      </c>
      <c r="C205" s="7" t="s">
        <v>190</v>
      </c>
      <c r="D205" s="7" t="s">
        <v>172</v>
      </c>
      <c r="E205" s="7" t="s">
        <v>181</v>
      </c>
      <c r="F205" s="9">
        <f>SUM(G205,H205)</f>
        <v>0</v>
      </c>
      <c r="G205" s="9">
        <v>0</v>
      </c>
      <c r="H205" s="9">
        <v>0</v>
      </c>
      <c r="I205" s="9">
        <f>SUM(J205,K205)</f>
        <v>0</v>
      </c>
      <c r="J205" s="9">
        <v>0</v>
      </c>
      <c r="K205" s="9">
        <v>0</v>
      </c>
      <c r="L205" s="9">
        <f>SUM(M205,N205)</f>
        <v>0</v>
      </c>
      <c r="M205" s="9">
        <v>0</v>
      </c>
      <c r="N205" s="9">
        <v>0</v>
      </c>
    </row>
    <row r="206" spans="1:14" ht="39.950000000000003" customHeight="1">
      <c r="A206" s="7">
        <v>2740</v>
      </c>
      <c r="B206" s="8" t="s">
        <v>293</v>
      </c>
      <c r="C206" s="7" t="s">
        <v>190</v>
      </c>
      <c r="D206" s="7" t="s">
        <v>181</v>
      </c>
      <c r="E206" s="7" t="s">
        <v>164</v>
      </c>
      <c r="F206" s="9">
        <f t="shared" ref="F206:N206" si="60">SUM(F208)</f>
        <v>0</v>
      </c>
      <c r="G206" s="9">
        <f t="shared" si="60"/>
        <v>0</v>
      </c>
      <c r="H206" s="9">
        <f t="shared" si="60"/>
        <v>0</v>
      </c>
      <c r="I206" s="9">
        <f t="shared" si="60"/>
        <v>0</v>
      </c>
      <c r="J206" s="9">
        <f t="shared" si="60"/>
        <v>0</v>
      </c>
      <c r="K206" s="9">
        <f t="shared" si="60"/>
        <v>0</v>
      </c>
      <c r="L206" s="9">
        <f t="shared" si="60"/>
        <v>0</v>
      </c>
      <c r="M206" s="9">
        <f t="shared" si="60"/>
        <v>0</v>
      </c>
      <c r="N206" s="9">
        <f t="shared" si="60"/>
        <v>0</v>
      </c>
    </row>
    <row r="207" spans="1:14" ht="39.950000000000003" customHeight="1">
      <c r="A207" s="7"/>
      <c r="B207" s="8" t="s">
        <v>167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39.950000000000003" customHeight="1">
      <c r="A208" s="7">
        <v>2741</v>
      </c>
      <c r="B208" s="8" t="s">
        <v>293</v>
      </c>
      <c r="C208" s="7" t="s">
        <v>190</v>
      </c>
      <c r="D208" s="7" t="s">
        <v>181</v>
      </c>
      <c r="E208" s="7" t="s">
        <v>163</v>
      </c>
      <c r="F208" s="9">
        <f>SUM(G208,H208)</f>
        <v>0</v>
      </c>
      <c r="G208" s="9">
        <v>0</v>
      </c>
      <c r="H208" s="9">
        <v>0</v>
      </c>
      <c r="I208" s="9">
        <f>SUM(J208,K208)</f>
        <v>0</v>
      </c>
      <c r="J208" s="9">
        <v>0</v>
      </c>
      <c r="K208" s="9">
        <v>0</v>
      </c>
      <c r="L208" s="9">
        <f>SUM(M208,N208)</f>
        <v>0</v>
      </c>
      <c r="M208" s="9">
        <v>0</v>
      </c>
      <c r="N208" s="9">
        <v>0</v>
      </c>
    </row>
    <row r="209" spans="1:14" ht="39.950000000000003" customHeight="1">
      <c r="A209" s="7">
        <v>2750</v>
      </c>
      <c r="B209" s="8" t="s">
        <v>294</v>
      </c>
      <c r="C209" s="7" t="s">
        <v>190</v>
      </c>
      <c r="D209" s="7" t="s">
        <v>184</v>
      </c>
      <c r="E209" s="7" t="s">
        <v>164</v>
      </c>
      <c r="F209" s="9">
        <f t="shared" ref="F209:N209" si="61">SUM(F211)</f>
        <v>0</v>
      </c>
      <c r="G209" s="9">
        <f t="shared" si="61"/>
        <v>0</v>
      </c>
      <c r="H209" s="9">
        <f t="shared" si="61"/>
        <v>0</v>
      </c>
      <c r="I209" s="9">
        <f t="shared" si="61"/>
        <v>0</v>
      </c>
      <c r="J209" s="9">
        <f t="shared" si="61"/>
        <v>0</v>
      </c>
      <c r="K209" s="9">
        <f t="shared" si="61"/>
        <v>0</v>
      </c>
      <c r="L209" s="9">
        <f t="shared" si="61"/>
        <v>0</v>
      </c>
      <c r="M209" s="9">
        <f t="shared" si="61"/>
        <v>0</v>
      </c>
      <c r="N209" s="9">
        <f t="shared" si="61"/>
        <v>0</v>
      </c>
    </row>
    <row r="210" spans="1:14" ht="39.950000000000003" customHeight="1">
      <c r="A210" s="7"/>
      <c r="B210" s="8" t="s">
        <v>167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39.950000000000003" customHeight="1">
      <c r="A211" s="7">
        <v>2751</v>
      </c>
      <c r="B211" s="8" t="s">
        <v>294</v>
      </c>
      <c r="C211" s="7" t="s">
        <v>190</v>
      </c>
      <c r="D211" s="7" t="s">
        <v>184</v>
      </c>
      <c r="E211" s="7" t="s">
        <v>163</v>
      </c>
      <c r="F211" s="9">
        <f>SUM(G211,H211)</f>
        <v>0</v>
      </c>
      <c r="G211" s="9">
        <v>0</v>
      </c>
      <c r="H211" s="9">
        <v>0</v>
      </c>
      <c r="I211" s="9">
        <f>SUM(J211,K211)</f>
        <v>0</v>
      </c>
      <c r="J211" s="9">
        <v>0</v>
      </c>
      <c r="K211" s="9">
        <v>0</v>
      </c>
      <c r="L211" s="9">
        <f>SUM(M211,N211)</f>
        <v>0</v>
      </c>
      <c r="M211" s="9">
        <v>0</v>
      </c>
      <c r="N211" s="9">
        <v>0</v>
      </c>
    </row>
    <row r="212" spans="1:14" ht="39.950000000000003" customHeight="1">
      <c r="A212" s="7">
        <v>2760</v>
      </c>
      <c r="B212" s="8" t="s">
        <v>295</v>
      </c>
      <c r="C212" s="7" t="s">
        <v>190</v>
      </c>
      <c r="D212" s="7" t="s">
        <v>187</v>
      </c>
      <c r="E212" s="7" t="s">
        <v>164</v>
      </c>
      <c r="F212" s="9">
        <f t="shared" ref="F212:N212" si="62">SUM(F214:F215)</f>
        <v>0</v>
      </c>
      <c r="G212" s="9">
        <f t="shared" si="62"/>
        <v>0</v>
      </c>
      <c r="H212" s="9">
        <f t="shared" si="62"/>
        <v>0</v>
      </c>
      <c r="I212" s="9">
        <f t="shared" si="62"/>
        <v>0</v>
      </c>
      <c r="J212" s="9">
        <f t="shared" si="62"/>
        <v>0</v>
      </c>
      <c r="K212" s="9">
        <f t="shared" si="62"/>
        <v>0</v>
      </c>
      <c r="L212" s="9">
        <f t="shared" si="62"/>
        <v>0</v>
      </c>
      <c r="M212" s="9">
        <f t="shared" si="62"/>
        <v>0</v>
      </c>
      <c r="N212" s="9">
        <f t="shared" si="62"/>
        <v>0</v>
      </c>
    </row>
    <row r="213" spans="1:14" ht="39.950000000000003" customHeight="1">
      <c r="A213" s="7"/>
      <c r="B213" s="8" t="s">
        <v>167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39.950000000000003" customHeight="1">
      <c r="A214" s="7">
        <v>2761</v>
      </c>
      <c r="B214" s="8" t="s">
        <v>296</v>
      </c>
      <c r="C214" s="7" t="s">
        <v>190</v>
      </c>
      <c r="D214" s="7" t="s">
        <v>187</v>
      </c>
      <c r="E214" s="7" t="s">
        <v>163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>
      <c r="A215" s="7">
        <v>2762</v>
      </c>
      <c r="B215" s="8" t="s">
        <v>295</v>
      </c>
      <c r="C215" s="7" t="s">
        <v>190</v>
      </c>
      <c r="D215" s="7" t="s">
        <v>187</v>
      </c>
      <c r="E215" s="7" t="s">
        <v>170</v>
      </c>
      <c r="F215" s="9">
        <f>SUM(G215,H215)</f>
        <v>0</v>
      </c>
      <c r="G215" s="9">
        <v>0</v>
      </c>
      <c r="H215" s="9">
        <v>0</v>
      </c>
      <c r="I215" s="9">
        <f>SUM(J215,K215)</f>
        <v>0</v>
      </c>
      <c r="J215" s="9">
        <v>0</v>
      </c>
      <c r="K215" s="9">
        <v>0</v>
      </c>
      <c r="L215" s="9">
        <f>SUM(M215,N215)</f>
        <v>0</v>
      </c>
      <c r="M215" s="9">
        <v>0</v>
      </c>
      <c r="N215" s="9">
        <v>0</v>
      </c>
    </row>
    <row r="216" spans="1:14" ht="39.950000000000003" customHeight="1">
      <c r="A216" s="7">
        <v>2800</v>
      </c>
      <c r="B216" s="8" t="s">
        <v>297</v>
      </c>
      <c r="C216" s="7" t="s">
        <v>192</v>
      </c>
      <c r="D216" s="7" t="s">
        <v>164</v>
      </c>
      <c r="E216" s="7" t="s">
        <v>164</v>
      </c>
      <c r="F216" s="9">
        <f t="shared" ref="F216:N216" si="63">SUM(F218,F221,F230,F235,F240,F243)</f>
        <v>137217000</v>
      </c>
      <c r="G216" s="9">
        <f t="shared" si="63"/>
        <v>137217000</v>
      </c>
      <c r="H216" s="9">
        <f t="shared" si="63"/>
        <v>0</v>
      </c>
      <c r="I216" s="9">
        <f t="shared" si="63"/>
        <v>141164800</v>
      </c>
      <c r="J216" s="9">
        <f t="shared" si="63"/>
        <v>140917000</v>
      </c>
      <c r="K216" s="9">
        <f t="shared" si="63"/>
        <v>247800</v>
      </c>
      <c r="L216" s="9">
        <f t="shared" si="63"/>
        <v>28148040</v>
      </c>
      <c r="M216" s="9">
        <f t="shared" si="63"/>
        <v>28028301</v>
      </c>
      <c r="N216" s="9">
        <f t="shared" si="63"/>
        <v>119739</v>
      </c>
    </row>
    <row r="217" spans="1:14" ht="39.950000000000003" customHeight="1">
      <c r="A217" s="7"/>
      <c r="B217" s="8" t="s">
        <v>167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39.950000000000003" customHeight="1">
      <c r="A218" s="7">
        <v>2810</v>
      </c>
      <c r="B218" s="8" t="s">
        <v>298</v>
      </c>
      <c r="C218" s="7" t="s">
        <v>192</v>
      </c>
      <c r="D218" s="7" t="s">
        <v>163</v>
      </c>
      <c r="E218" s="7" t="s">
        <v>164</v>
      </c>
      <c r="F218" s="9">
        <f t="shared" ref="F218:N218" si="64">SUM(F220)</f>
        <v>3000000</v>
      </c>
      <c r="G218" s="9">
        <f t="shared" si="64"/>
        <v>3000000</v>
      </c>
      <c r="H218" s="9">
        <f t="shared" si="64"/>
        <v>0</v>
      </c>
      <c r="I218" s="9">
        <f t="shared" si="64"/>
        <v>4700000</v>
      </c>
      <c r="J218" s="9">
        <f t="shared" si="64"/>
        <v>4700000</v>
      </c>
      <c r="K218" s="9">
        <f t="shared" si="64"/>
        <v>0</v>
      </c>
      <c r="L218" s="9">
        <f t="shared" si="64"/>
        <v>0</v>
      </c>
      <c r="M218" s="9">
        <f t="shared" si="64"/>
        <v>0</v>
      </c>
      <c r="N218" s="9">
        <f t="shared" si="64"/>
        <v>0</v>
      </c>
    </row>
    <row r="219" spans="1:14" ht="39.950000000000003" customHeight="1">
      <c r="A219" s="7"/>
      <c r="B219" s="8" t="s">
        <v>167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39.950000000000003" customHeight="1">
      <c r="A220" s="7">
        <v>2811</v>
      </c>
      <c r="B220" s="8" t="s">
        <v>298</v>
      </c>
      <c r="C220" s="7" t="s">
        <v>192</v>
      </c>
      <c r="D220" s="7" t="s">
        <v>163</v>
      </c>
      <c r="E220" s="7" t="s">
        <v>163</v>
      </c>
      <c r="F220" s="9">
        <f>SUM(G220,H220)</f>
        <v>3000000</v>
      </c>
      <c r="G220" s="9">
        <v>3000000</v>
      </c>
      <c r="H220" s="9">
        <v>0</v>
      </c>
      <c r="I220" s="9">
        <f>SUM(J220,K220)</f>
        <v>4700000</v>
      </c>
      <c r="J220" s="9">
        <v>4700000</v>
      </c>
      <c r="K220" s="9">
        <v>0</v>
      </c>
      <c r="L220" s="9">
        <f>SUM(M220,N220)</f>
        <v>0</v>
      </c>
      <c r="M220" s="9">
        <v>0</v>
      </c>
      <c r="N220" s="9">
        <v>0</v>
      </c>
    </row>
    <row r="221" spans="1:14" ht="39.950000000000003" customHeight="1">
      <c r="A221" s="7">
        <v>2820</v>
      </c>
      <c r="B221" s="8" t="s">
        <v>299</v>
      </c>
      <c r="C221" s="7" t="s">
        <v>192</v>
      </c>
      <c r="D221" s="7" t="s">
        <v>170</v>
      </c>
      <c r="E221" s="7" t="s">
        <v>164</v>
      </c>
      <c r="F221" s="9">
        <f t="shared" ref="F221:N221" si="65">SUM(F223:F229)</f>
        <v>134217000</v>
      </c>
      <c r="G221" s="9">
        <f t="shared" si="65"/>
        <v>134217000</v>
      </c>
      <c r="H221" s="9">
        <f t="shared" si="65"/>
        <v>0</v>
      </c>
      <c r="I221" s="9">
        <f t="shared" si="65"/>
        <v>136464800</v>
      </c>
      <c r="J221" s="9">
        <f t="shared" si="65"/>
        <v>136217000</v>
      </c>
      <c r="K221" s="9">
        <f t="shared" si="65"/>
        <v>247800</v>
      </c>
      <c r="L221" s="9">
        <f t="shared" si="65"/>
        <v>28148040</v>
      </c>
      <c r="M221" s="9">
        <f t="shared" si="65"/>
        <v>28028301</v>
      </c>
      <c r="N221" s="9">
        <f t="shared" si="65"/>
        <v>119739</v>
      </c>
    </row>
    <row r="222" spans="1:14" ht="39.950000000000003" customHeight="1">
      <c r="A222" s="7"/>
      <c r="B222" s="8" t="s">
        <v>167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39.950000000000003" customHeight="1">
      <c r="A223" s="7">
        <v>2821</v>
      </c>
      <c r="B223" s="8" t="s">
        <v>300</v>
      </c>
      <c r="C223" s="7" t="s">
        <v>192</v>
      </c>
      <c r="D223" s="7" t="s">
        <v>170</v>
      </c>
      <c r="E223" s="7" t="s">
        <v>163</v>
      </c>
      <c r="F223" s="9">
        <f t="shared" ref="F223:F229" si="66">SUM(G223,H223)</f>
        <v>38145000</v>
      </c>
      <c r="G223" s="9">
        <v>38145000</v>
      </c>
      <c r="H223" s="9">
        <v>0</v>
      </c>
      <c r="I223" s="9">
        <f t="shared" ref="I223:I229" si="67">SUM(J223,K223)</f>
        <v>38145000</v>
      </c>
      <c r="J223" s="9">
        <v>38145000</v>
      </c>
      <c r="K223" s="9">
        <v>0</v>
      </c>
      <c r="L223" s="9">
        <f t="shared" ref="L223:L229" si="68">SUM(M223,N223)</f>
        <v>8522343</v>
      </c>
      <c r="M223" s="9">
        <v>8522343</v>
      </c>
      <c r="N223" s="9">
        <v>0</v>
      </c>
    </row>
    <row r="224" spans="1:14" ht="39.950000000000003" customHeight="1">
      <c r="A224" s="7">
        <v>2822</v>
      </c>
      <c r="B224" s="8" t="s">
        <v>301</v>
      </c>
      <c r="C224" s="7" t="s">
        <v>192</v>
      </c>
      <c r="D224" s="7" t="s">
        <v>170</v>
      </c>
      <c r="E224" s="7" t="s">
        <v>170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950000000000003" customHeight="1">
      <c r="A225" s="7">
        <v>2823</v>
      </c>
      <c r="B225" s="8" t="s">
        <v>302</v>
      </c>
      <c r="C225" s="7" t="s">
        <v>192</v>
      </c>
      <c r="D225" s="7" t="s">
        <v>170</v>
      </c>
      <c r="E225" s="7" t="s">
        <v>172</v>
      </c>
      <c r="F225" s="9">
        <f t="shared" si="66"/>
        <v>72072000</v>
      </c>
      <c r="G225" s="9">
        <v>72072000</v>
      </c>
      <c r="H225" s="9">
        <v>0</v>
      </c>
      <c r="I225" s="9">
        <f t="shared" si="67"/>
        <v>74319800</v>
      </c>
      <c r="J225" s="9">
        <v>74072000</v>
      </c>
      <c r="K225" s="9">
        <v>247800</v>
      </c>
      <c r="L225" s="9">
        <f t="shared" si="68"/>
        <v>17809210</v>
      </c>
      <c r="M225" s="9">
        <v>17689471</v>
      </c>
      <c r="N225" s="9">
        <v>119739</v>
      </c>
    </row>
    <row r="226" spans="1:14" ht="39.950000000000003" customHeight="1">
      <c r="A226" s="7">
        <v>2824</v>
      </c>
      <c r="B226" s="8" t="s">
        <v>303</v>
      </c>
      <c r="C226" s="7" t="s">
        <v>192</v>
      </c>
      <c r="D226" s="7" t="s">
        <v>170</v>
      </c>
      <c r="E226" s="7" t="s">
        <v>181</v>
      </c>
      <c r="F226" s="9">
        <f t="shared" si="66"/>
        <v>24000000</v>
      </c>
      <c r="G226" s="9">
        <v>24000000</v>
      </c>
      <c r="H226" s="9">
        <v>0</v>
      </c>
      <c r="I226" s="9">
        <f t="shared" si="67"/>
        <v>24000000</v>
      </c>
      <c r="J226" s="9">
        <v>24000000</v>
      </c>
      <c r="K226" s="9">
        <v>0</v>
      </c>
      <c r="L226" s="9">
        <f t="shared" si="68"/>
        <v>1816487</v>
      </c>
      <c r="M226" s="9">
        <v>1816487</v>
      </c>
      <c r="N226" s="9">
        <v>0</v>
      </c>
    </row>
    <row r="227" spans="1:14" ht="39.950000000000003" customHeight="1">
      <c r="A227" s="7">
        <v>2825</v>
      </c>
      <c r="B227" s="8" t="s">
        <v>304</v>
      </c>
      <c r="C227" s="7" t="s">
        <v>192</v>
      </c>
      <c r="D227" s="7" t="s">
        <v>170</v>
      </c>
      <c r="E227" s="7" t="s">
        <v>184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customHeight="1">
      <c r="A228" s="7">
        <v>2826</v>
      </c>
      <c r="B228" s="8" t="s">
        <v>305</v>
      </c>
      <c r="C228" s="7" t="s">
        <v>192</v>
      </c>
      <c r="D228" s="7" t="s">
        <v>170</v>
      </c>
      <c r="E228" s="7" t="s">
        <v>187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customHeight="1">
      <c r="A229" s="7">
        <v>2827</v>
      </c>
      <c r="B229" s="8" t="s">
        <v>306</v>
      </c>
      <c r="C229" s="7" t="s">
        <v>192</v>
      </c>
      <c r="D229" s="7" t="s">
        <v>170</v>
      </c>
      <c r="E229" s="7" t="s">
        <v>190</v>
      </c>
      <c r="F229" s="9">
        <f t="shared" si="66"/>
        <v>0</v>
      </c>
      <c r="G229" s="9">
        <v>0</v>
      </c>
      <c r="H229" s="9">
        <v>0</v>
      </c>
      <c r="I229" s="9">
        <f t="shared" si="67"/>
        <v>0</v>
      </c>
      <c r="J229" s="9">
        <v>0</v>
      </c>
      <c r="K229" s="9">
        <v>0</v>
      </c>
      <c r="L229" s="9">
        <f t="shared" si="68"/>
        <v>0</v>
      </c>
      <c r="M229" s="9">
        <v>0</v>
      </c>
      <c r="N229" s="9">
        <v>0</v>
      </c>
    </row>
    <row r="230" spans="1:14" ht="39.950000000000003" customHeight="1">
      <c r="A230" s="7">
        <v>2830</v>
      </c>
      <c r="B230" s="8" t="s">
        <v>307</v>
      </c>
      <c r="C230" s="7" t="s">
        <v>192</v>
      </c>
      <c r="D230" s="7" t="s">
        <v>172</v>
      </c>
      <c r="E230" s="7" t="s">
        <v>164</v>
      </c>
      <c r="F230" s="9">
        <f t="shared" ref="F230:N230" si="69">SUM(F232:F234)</f>
        <v>0</v>
      </c>
      <c r="G230" s="9">
        <f t="shared" si="69"/>
        <v>0</v>
      </c>
      <c r="H230" s="9">
        <f t="shared" si="69"/>
        <v>0</v>
      </c>
      <c r="I230" s="9">
        <f t="shared" si="69"/>
        <v>0</v>
      </c>
      <c r="J230" s="9">
        <f t="shared" si="69"/>
        <v>0</v>
      </c>
      <c r="K230" s="9">
        <f t="shared" si="69"/>
        <v>0</v>
      </c>
      <c r="L230" s="9">
        <f t="shared" si="69"/>
        <v>0</v>
      </c>
      <c r="M230" s="9">
        <f t="shared" si="69"/>
        <v>0</v>
      </c>
      <c r="N230" s="9">
        <f t="shared" si="69"/>
        <v>0</v>
      </c>
    </row>
    <row r="231" spans="1:14" ht="39.950000000000003" customHeight="1">
      <c r="A231" s="7"/>
      <c r="B231" s="8" t="s">
        <v>167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39.950000000000003" customHeight="1">
      <c r="A232" s="7">
        <v>2831</v>
      </c>
      <c r="B232" s="8" t="s">
        <v>308</v>
      </c>
      <c r="C232" s="7" t="s">
        <v>192</v>
      </c>
      <c r="D232" s="7" t="s">
        <v>172</v>
      </c>
      <c r="E232" s="7" t="s">
        <v>163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950000000000003" customHeight="1">
      <c r="A233" s="7">
        <v>2832</v>
      </c>
      <c r="B233" s="8" t="s">
        <v>309</v>
      </c>
      <c r="C233" s="7" t="s">
        <v>192</v>
      </c>
      <c r="D233" s="7" t="s">
        <v>172</v>
      </c>
      <c r="E233" s="7" t="s">
        <v>170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950000000000003" customHeight="1">
      <c r="A234" s="7">
        <v>2833</v>
      </c>
      <c r="B234" s="8" t="s">
        <v>310</v>
      </c>
      <c r="C234" s="7" t="s">
        <v>192</v>
      </c>
      <c r="D234" s="7" t="s">
        <v>172</v>
      </c>
      <c r="E234" s="7" t="s">
        <v>172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950000000000003" customHeight="1">
      <c r="A235" s="7">
        <v>2840</v>
      </c>
      <c r="B235" s="8" t="s">
        <v>311</v>
      </c>
      <c r="C235" s="7" t="s">
        <v>192</v>
      </c>
      <c r="D235" s="7" t="s">
        <v>181</v>
      </c>
      <c r="E235" s="7" t="s">
        <v>164</v>
      </c>
      <c r="F235" s="9">
        <f t="shared" ref="F235:N235" si="70">SUM(F237:F239)</f>
        <v>0</v>
      </c>
      <c r="G235" s="9">
        <f t="shared" si="70"/>
        <v>0</v>
      </c>
      <c r="H235" s="9">
        <f t="shared" si="70"/>
        <v>0</v>
      </c>
      <c r="I235" s="9">
        <f t="shared" si="70"/>
        <v>0</v>
      </c>
      <c r="J235" s="9">
        <f t="shared" si="70"/>
        <v>0</v>
      </c>
      <c r="K235" s="9">
        <f t="shared" si="70"/>
        <v>0</v>
      </c>
      <c r="L235" s="9">
        <f t="shared" si="70"/>
        <v>0</v>
      </c>
      <c r="M235" s="9">
        <f t="shared" si="70"/>
        <v>0</v>
      </c>
      <c r="N235" s="9">
        <f t="shared" si="70"/>
        <v>0</v>
      </c>
    </row>
    <row r="236" spans="1:14" ht="39.950000000000003" customHeight="1">
      <c r="A236" s="7"/>
      <c r="B236" s="8" t="s">
        <v>167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39.950000000000003" customHeight="1">
      <c r="A237" s="7">
        <v>2841</v>
      </c>
      <c r="B237" s="8" t="s">
        <v>312</v>
      </c>
      <c r="C237" s="7" t="s">
        <v>192</v>
      </c>
      <c r="D237" s="7" t="s">
        <v>181</v>
      </c>
      <c r="E237" s="7" t="s">
        <v>163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950000000000003" customHeight="1">
      <c r="A238" s="7">
        <v>2842</v>
      </c>
      <c r="B238" s="8" t="s">
        <v>313</v>
      </c>
      <c r="C238" s="7" t="s">
        <v>192</v>
      </c>
      <c r="D238" s="7" t="s">
        <v>181</v>
      </c>
      <c r="E238" s="7" t="s">
        <v>170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customHeight="1">
      <c r="A239" s="7">
        <v>2843</v>
      </c>
      <c r="B239" s="8" t="s">
        <v>311</v>
      </c>
      <c r="C239" s="7" t="s">
        <v>192</v>
      </c>
      <c r="D239" s="7" t="s">
        <v>181</v>
      </c>
      <c r="E239" s="7" t="s">
        <v>172</v>
      </c>
      <c r="F239" s="9">
        <f>SUM(G239,H239)</f>
        <v>0</v>
      </c>
      <c r="G239" s="9">
        <v>0</v>
      </c>
      <c r="H239" s="9">
        <v>0</v>
      </c>
      <c r="I239" s="9">
        <f>SUM(J239,K239)</f>
        <v>0</v>
      </c>
      <c r="J239" s="9">
        <v>0</v>
      </c>
      <c r="K239" s="9">
        <v>0</v>
      </c>
      <c r="L239" s="9">
        <f>SUM(M239,N239)</f>
        <v>0</v>
      </c>
      <c r="M239" s="9">
        <v>0</v>
      </c>
      <c r="N239" s="9">
        <v>0</v>
      </c>
    </row>
    <row r="240" spans="1:14" ht="39.950000000000003" customHeight="1">
      <c r="A240" s="7">
        <v>2850</v>
      </c>
      <c r="B240" s="8" t="s">
        <v>314</v>
      </c>
      <c r="C240" s="7" t="s">
        <v>192</v>
      </c>
      <c r="D240" s="7" t="s">
        <v>184</v>
      </c>
      <c r="E240" s="7" t="s">
        <v>164</v>
      </c>
      <c r="F240" s="9">
        <f t="shared" ref="F240:N240" si="71">SUM(F242)</f>
        <v>0</v>
      </c>
      <c r="G240" s="9">
        <f t="shared" si="71"/>
        <v>0</v>
      </c>
      <c r="H240" s="9">
        <f t="shared" si="71"/>
        <v>0</v>
      </c>
      <c r="I240" s="9">
        <f t="shared" si="71"/>
        <v>0</v>
      </c>
      <c r="J240" s="9">
        <f t="shared" si="71"/>
        <v>0</v>
      </c>
      <c r="K240" s="9">
        <f t="shared" si="71"/>
        <v>0</v>
      </c>
      <c r="L240" s="9">
        <f t="shared" si="71"/>
        <v>0</v>
      </c>
      <c r="M240" s="9">
        <f t="shared" si="71"/>
        <v>0</v>
      </c>
      <c r="N240" s="9">
        <f t="shared" si="71"/>
        <v>0</v>
      </c>
    </row>
    <row r="241" spans="1:14" ht="39.950000000000003" customHeight="1">
      <c r="A241" s="7"/>
      <c r="B241" s="8" t="s">
        <v>167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39.950000000000003" customHeight="1">
      <c r="A242" s="7">
        <v>2851</v>
      </c>
      <c r="B242" s="8" t="s">
        <v>314</v>
      </c>
      <c r="C242" s="7" t="s">
        <v>192</v>
      </c>
      <c r="D242" s="7" t="s">
        <v>184</v>
      </c>
      <c r="E242" s="7" t="s">
        <v>163</v>
      </c>
      <c r="F242" s="9">
        <f>SUM(G242,H242)</f>
        <v>0</v>
      </c>
      <c r="G242" s="9">
        <v>0</v>
      </c>
      <c r="H242" s="9">
        <v>0</v>
      </c>
      <c r="I242" s="9">
        <f>SUM(J242,K242)</f>
        <v>0</v>
      </c>
      <c r="J242" s="9">
        <v>0</v>
      </c>
      <c r="K242" s="9">
        <v>0</v>
      </c>
      <c r="L242" s="9">
        <f>SUM(M242,N242)</f>
        <v>0</v>
      </c>
      <c r="M242" s="9">
        <v>0</v>
      </c>
      <c r="N242" s="9">
        <v>0</v>
      </c>
    </row>
    <row r="243" spans="1:14" ht="39.950000000000003" customHeight="1">
      <c r="A243" s="7">
        <v>2860</v>
      </c>
      <c r="B243" s="8" t="s">
        <v>315</v>
      </c>
      <c r="C243" s="7" t="s">
        <v>192</v>
      </c>
      <c r="D243" s="7" t="s">
        <v>187</v>
      </c>
      <c r="E243" s="7" t="s">
        <v>164</v>
      </c>
      <c r="F243" s="9">
        <f t="shared" ref="F243:N243" si="72">SUM(F245)</f>
        <v>0</v>
      </c>
      <c r="G243" s="9">
        <f t="shared" si="72"/>
        <v>0</v>
      </c>
      <c r="H243" s="9">
        <f t="shared" si="72"/>
        <v>0</v>
      </c>
      <c r="I243" s="9">
        <f t="shared" si="72"/>
        <v>0</v>
      </c>
      <c r="J243" s="9">
        <f t="shared" si="72"/>
        <v>0</v>
      </c>
      <c r="K243" s="9">
        <f t="shared" si="72"/>
        <v>0</v>
      </c>
      <c r="L243" s="9">
        <f t="shared" si="72"/>
        <v>0</v>
      </c>
      <c r="M243" s="9">
        <f t="shared" si="72"/>
        <v>0</v>
      </c>
      <c r="N243" s="9">
        <f t="shared" si="72"/>
        <v>0</v>
      </c>
    </row>
    <row r="244" spans="1:14" ht="39.950000000000003" customHeight="1">
      <c r="A244" s="7"/>
      <c r="B244" s="8" t="s">
        <v>167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39.950000000000003" customHeight="1">
      <c r="A245" s="7">
        <v>2861</v>
      </c>
      <c r="B245" s="8" t="s">
        <v>315</v>
      </c>
      <c r="C245" s="7" t="s">
        <v>192</v>
      </c>
      <c r="D245" s="7" t="s">
        <v>187</v>
      </c>
      <c r="E245" s="7" t="s">
        <v>163</v>
      </c>
      <c r="F245" s="9">
        <f>SUM(G245,H245)</f>
        <v>0</v>
      </c>
      <c r="G245" s="9">
        <v>0</v>
      </c>
      <c r="H245" s="9">
        <v>0</v>
      </c>
      <c r="I245" s="9">
        <f>SUM(J245,K245)</f>
        <v>0</v>
      </c>
      <c r="J245" s="9">
        <v>0</v>
      </c>
      <c r="K245" s="9">
        <v>0</v>
      </c>
      <c r="L245" s="9">
        <f>SUM(M245,N245)</f>
        <v>0</v>
      </c>
      <c r="M245" s="9">
        <v>0</v>
      </c>
      <c r="N245" s="9">
        <v>0</v>
      </c>
    </row>
    <row r="246" spans="1:14" ht="39.950000000000003" customHeight="1">
      <c r="A246" s="7">
        <v>2900</v>
      </c>
      <c r="B246" s="8" t="s">
        <v>316</v>
      </c>
      <c r="C246" s="7" t="s">
        <v>262</v>
      </c>
      <c r="D246" s="7" t="s">
        <v>164</v>
      </c>
      <c r="E246" s="7" t="s">
        <v>164</v>
      </c>
      <c r="F246" s="9">
        <f t="shared" ref="F246:N246" si="73">SUM(F248,F252,F256,F260,F264,F268,F271,F274)</f>
        <v>800743000</v>
      </c>
      <c r="G246" s="9">
        <f t="shared" si="73"/>
        <v>800743000</v>
      </c>
      <c r="H246" s="9">
        <f t="shared" si="73"/>
        <v>0</v>
      </c>
      <c r="I246" s="9">
        <f t="shared" si="73"/>
        <v>1221463800</v>
      </c>
      <c r="J246" s="9">
        <f t="shared" si="73"/>
        <v>811511600</v>
      </c>
      <c r="K246" s="9">
        <f t="shared" si="73"/>
        <v>409952200</v>
      </c>
      <c r="L246" s="9">
        <f t="shared" si="73"/>
        <v>390167707.89999998</v>
      </c>
      <c r="M246" s="9">
        <f t="shared" si="73"/>
        <v>158552012.90000001</v>
      </c>
      <c r="N246" s="9">
        <f t="shared" si="73"/>
        <v>231615695</v>
      </c>
    </row>
    <row r="247" spans="1:14" ht="39.950000000000003" customHeight="1">
      <c r="A247" s="7"/>
      <c r="B247" s="8" t="s">
        <v>167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39.950000000000003" customHeight="1">
      <c r="A248" s="7">
        <v>2910</v>
      </c>
      <c r="B248" s="8" t="s">
        <v>317</v>
      </c>
      <c r="C248" s="7" t="s">
        <v>262</v>
      </c>
      <c r="D248" s="7" t="s">
        <v>163</v>
      </c>
      <c r="E248" s="7" t="s">
        <v>164</v>
      </c>
      <c r="F248" s="9">
        <f t="shared" ref="F248:N248" si="74">SUM(F250:F251)</f>
        <v>515361000</v>
      </c>
      <c r="G248" s="9">
        <f t="shared" si="74"/>
        <v>515361000</v>
      </c>
      <c r="H248" s="9">
        <f t="shared" si="74"/>
        <v>0</v>
      </c>
      <c r="I248" s="9">
        <f t="shared" si="74"/>
        <v>927313200</v>
      </c>
      <c r="J248" s="9">
        <f t="shared" si="74"/>
        <v>517361000</v>
      </c>
      <c r="K248" s="9">
        <f t="shared" si="74"/>
        <v>409952200</v>
      </c>
      <c r="L248" s="9">
        <f t="shared" si="74"/>
        <v>328473034</v>
      </c>
      <c r="M248" s="9">
        <f t="shared" si="74"/>
        <v>96857339</v>
      </c>
      <c r="N248" s="9">
        <f t="shared" si="74"/>
        <v>231615695</v>
      </c>
    </row>
    <row r="249" spans="1:14" ht="39.950000000000003" customHeight="1">
      <c r="A249" s="7"/>
      <c r="B249" s="8" t="s">
        <v>167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39.950000000000003" customHeight="1">
      <c r="A250" s="7">
        <v>2911</v>
      </c>
      <c r="B250" s="8" t="s">
        <v>318</v>
      </c>
      <c r="C250" s="7" t="s">
        <v>262</v>
      </c>
      <c r="D250" s="7" t="s">
        <v>163</v>
      </c>
      <c r="E250" s="7" t="s">
        <v>163</v>
      </c>
      <c r="F250" s="9">
        <f>SUM(G250,H250)</f>
        <v>515361000</v>
      </c>
      <c r="G250" s="9">
        <v>515361000</v>
      </c>
      <c r="H250" s="9">
        <v>0</v>
      </c>
      <c r="I250" s="9">
        <f>SUM(J250,K250)</f>
        <v>927313200</v>
      </c>
      <c r="J250" s="9">
        <v>517361000</v>
      </c>
      <c r="K250" s="9">
        <v>409952200</v>
      </c>
      <c r="L250" s="9">
        <f>SUM(M250,N250)</f>
        <v>328473034</v>
      </c>
      <c r="M250" s="9">
        <v>96857339</v>
      </c>
      <c r="N250" s="9">
        <v>231615695</v>
      </c>
    </row>
    <row r="251" spans="1:14" ht="39.950000000000003" customHeight="1">
      <c r="A251" s="7">
        <v>2912</v>
      </c>
      <c r="B251" s="8" t="s">
        <v>319</v>
      </c>
      <c r="C251" s="7" t="s">
        <v>262</v>
      </c>
      <c r="D251" s="7" t="s">
        <v>163</v>
      </c>
      <c r="E251" s="7" t="s">
        <v>170</v>
      </c>
      <c r="F251" s="9">
        <f>SUM(G251,H251)</f>
        <v>0</v>
      </c>
      <c r="G251" s="9">
        <v>0</v>
      </c>
      <c r="H251" s="9">
        <v>0</v>
      </c>
      <c r="I251" s="9">
        <f>SUM(J251,K251)</f>
        <v>0</v>
      </c>
      <c r="J251" s="9">
        <v>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39.950000000000003" customHeight="1">
      <c r="A252" s="7">
        <v>2920</v>
      </c>
      <c r="B252" s="8" t="s">
        <v>320</v>
      </c>
      <c r="C252" s="7" t="s">
        <v>262</v>
      </c>
      <c r="D252" s="7" t="s">
        <v>170</v>
      </c>
      <c r="E252" s="7" t="s">
        <v>164</v>
      </c>
      <c r="F252" s="9">
        <f t="shared" ref="F252:N252" si="75">SUM(F254:F255)</f>
        <v>0</v>
      </c>
      <c r="G252" s="9">
        <f t="shared" si="75"/>
        <v>0</v>
      </c>
      <c r="H252" s="9">
        <f t="shared" si="75"/>
        <v>0</v>
      </c>
      <c r="I252" s="9">
        <f t="shared" si="75"/>
        <v>0</v>
      </c>
      <c r="J252" s="9">
        <f t="shared" si="75"/>
        <v>0</v>
      </c>
      <c r="K252" s="9">
        <f t="shared" si="75"/>
        <v>0</v>
      </c>
      <c r="L252" s="9">
        <f t="shared" si="75"/>
        <v>0</v>
      </c>
      <c r="M252" s="9">
        <f t="shared" si="75"/>
        <v>0</v>
      </c>
      <c r="N252" s="9">
        <f t="shared" si="75"/>
        <v>0</v>
      </c>
    </row>
    <row r="253" spans="1:14" ht="39.950000000000003" customHeight="1">
      <c r="A253" s="7"/>
      <c r="B253" s="8" t="s">
        <v>167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39.950000000000003" customHeight="1">
      <c r="A254" s="7">
        <v>2921</v>
      </c>
      <c r="B254" s="8" t="s">
        <v>321</v>
      </c>
      <c r="C254" s="7" t="s">
        <v>262</v>
      </c>
      <c r="D254" s="7" t="s">
        <v>170</v>
      </c>
      <c r="E254" s="7" t="s">
        <v>163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customHeight="1">
      <c r="A255" s="7">
        <v>2922</v>
      </c>
      <c r="B255" s="8" t="s">
        <v>322</v>
      </c>
      <c r="C255" s="7" t="s">
        <v>262</v>
      </c>
      <c r="D255" s="7" t="s">
        <v>170</v>
      </c>
      <c r="E255" s="7" t="s">
        <v>170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39.950000000000003" customHeight="1">
      <c r="A256" s="7">
        <v>2930</v>
      </c>
      <c r="B256" s="8" t="s">
        <v>323</v>
      </c>
      <c r="C256" s="7" t="s">
        <v>262</v>
      </c>
      <c r="D256" s="7" t="s">
        <v>172</v>
      </c>
      <c r="E256" s="7" t="s">
        <v>164</v>
      </c>
      <c r="F256" s="9">
        <f t="shared" ref="F256:N256" si="76">SUM(F258:F259)</f>
        <v>0</v>
      </c>
      <c r="G256" s="9">
        <f t="shared" si="76"/>
        <v>0</v>
      </c>
      <c r="H256" s="9">
        <f t="shared" si="76"/>
        <v>0</v>
      </c>
      <c r="I256" s="9">
        <f t="shared" si="76"/>
        <v>0</v>
      </c>
      <c r="J256" s="9">
        <f t="shared" si="76"/>
        <v>0</v>
      </c>
      <c r="K256" s="9">
        <f t="shared" si="76"/>
        <v>0</v>
      </c>
      <c r="L256" s="9">
        <f t="shared" si="76"/>
        <v>0</v>
      </c>
      <c r="M256" s="9">
        <f t="shared" si="76"/>
        <v>0</v>
      </c>
      <c r="N256" s="9">
        <f t="shared" si="76"/>
        <v>0</v>
      </c>
    </row>
    <row r="257" spans="1:14" ht="39.950000000000003" customHeight="1">
      <c r="A257" s="7"/>
      <c r="B257" s="8" t="s">
        <v>167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39.950000000000003" customHeight="1">
      <c r="A258" s="7">
        <v>2931</v>
      </c>
      <c r="B258" s="8" t="s">
        <v>324</v>
      </c>
      <c r="C258" s="7" t="s">
        <v>262</v>
      </c>
      <c r="D258" s="7" t="s">
        <v>172</v>
      </c>
      <c r="E258" s="7" t="s">
        <v>163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950000000000003" customHeight="1">
      <c r="A259" s="7">
        <v>2932</v>
      </c>
      <c r="B259" s="8" t="s">
        <v>325</v>
      </c>
      <c r="C259" s="7" t="s">
        <v>262</v>
      </c>
      <c r="D259" s="7" t="s">
        <v>172</v>
      </c>
      <c r="E259" s="7" t="s">
        <v>170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39.950000000000003" customHeight="1">
      <c r="A260" s="7">
        <v>2940</v>
      </c>
      <c r="B260" s="8" t="s">
        <v>326</v>
      </c>
      <c r="C260" s="7" t="s">
        <v>262</v>
      </c>
      <c r="D260" s="7" t="s">
        <v>181</v>
      </c>
      <c r="E260" s="7" t="s">
        <v>164</v>
      </c>
      <c r="F260" s="9">
        <f t="shared" ref="F260:N260" si="77">SUM(F262:F263)</f>
        <v>0</v>
      </c>
      <c r="G260" s="9">
        <f t="shared" si="77"/>
        <v>0</v>
      </c>
      <c r="H260" s="9">
        <f t="shared" si="77"/>
        <v>0</v>
      </c>
      <c r="I260" s="9">
        <f t="shared" si="77"/>
        <v>0</v>
      </c>
      <c r="J260" s="9">
        <f t="shared" si="77"/>
        <v>0</v>
      </c>
      <c r="K260" s="9">
        <f t="shared" si="77"/>
        <v>0</v>
      </c>
      <c r="L260" s="9">
        <f t="shared" si="77"/>
        <v>0</v>
      </c>
      <c r="M260" s="9">
        <f t="shared" si="77"/>
        <v>0</v>
      </c>
      <c r="N260" s="9">
        <f t="shared" si="77"/>
        <v>0</v>
      </c>
    </row>
    <row r="261" spans="1:14" ht="39.950000000000003" customHeight="1">
      <c r="A261" s="7"/>
      <c r="B261" s="8" t="s">
        <v>167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39.950000000000003" customHeight="1">
      <c r="A262" s="7">
        <v>2941</v>
      </c>
      <c r="B262" s="8" t="s">
        <v>327</v>
      </c>
      <c r="C262" s="7" t="s">
        <v>262</v>
      </c>
      <c r="D262" s="7" t="s">
        <v>181</v>
      </c>
      <c r="E262" s="7" t="s">
        <v>163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950000000000003" customHeight="1">
      <c r="A263" s="7">
        <v>2942</v>
      </c>
      <c r="B263" s="8" t="s">
        <v>328</v>
      </c>
      <c r="C263" s="7" t="s">
        <v>262</v>
      </c>
      <c r="D263" s="7" t="s">
        <v>181</v>
      </c>
      <c r="E263" s="7" t="s">
        <v>170</v>
      </c>
      <c r="F263" s="9">
        <f>SUM(G263,H263)</f>
        <v>0</v>
      </c>
      <c r="G263" s="9">
        <v>0</v>
      </c>
      <c r="H263" s="9">
        <v>0</v>
      </c>
      <c r="I263" s="9">
        <f>SUM(J263,K263)</f>
        <v>0</v>
      </c>
      <c r="J263" s="9">
        <v>0</v>
      </c>
      <c r="K263" s="9">
        <v>0</v>
      </c>
      <c r="L263" s="9">
        <f>SUM(M263,N263)</f>
        <v>0</v>
      </c>
      <c r="M263" s="9">
        <v>0</v>
      </c>
      <c r="N263" s="9">
        <v>0</v>
      </c>
    </row>
    <row r="264" spans="1:14" ht="39.950000000000003" customHeight="1">
      <c r="A264" s="7">
        <v>2950</v>
      </c>
      <c r="B264" s="8" t="s">
        <v>329</v>
      </c>
      <c r="C264" s="7" t="s">
        <v>262</v>
      </c>
      <c r="D264" s="7" t="s">
        <v>184</v>
      </c>
      <c r="E264" s="7" t="s">
        <v>164</v>
      </c>
      <c r="F264" s="9">
        <f t="shared" ref="F264:N264" si="78">SUM(F266:F267)</f>
        <v>278752000</v>
      </c>
      <c r="G264" s="9">
        <f t="shared" si="78"/>
        <v>278752000</v>
      </c>
      <c r="H264" s="9">
        <f t="shared" si="78"/>
        <v>0</v>
      </c>
      <c r="I264" s="9">
        <f t="shared" si="78"/>
        <v>280002000</v>
      </c>
      <c r="J264" s="9">
        <f t="shared" si="78"/>
        <v>280002000</v>
      </c>
      <c r="K264" s="9">
        <f t="shared" si="78"/>
        <v>0</v>
      </c>
      <c r="L264" s="9">
        <f t="shared" si="78"/>
        <v>61271321.899999999</v>
      </c>
      <c r="M264" s="9">
        <f t="shared" si="78"/>
        <v>61271321.899999999</v>
      </c>
      <c r="N264" s="9">
        <f t="shared" si="78"/>
        <v>0</v>
      </c>
    </row>
    <row r="265" spans="1:14" ht="39.950000000000003" customHeight="1">
      <c r="A265" s="7"/>
      <c r="B265" s="8" t="s">
        <v>167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39.950000000000003" customHeight="1">
      <c r="A266" s="7">
        <v>2951</v>
      </c>
      <c r="B266" s="8" t="s">
        <v>330</v>
      </c>
      <c r="C266" s="7" t="s">
        <v>262</v>
      </c>
      <c r="D266" s="7" t="s">
        <v>184</v>
      </c>
      <c r="E266" s="7" t="s">
        <v>163</v>
      </c>
      <c r="F266" s="9">
        <f>SUM(G266,H266)</f>
        <v>278752000</v>
      </c>
      <c r="G266" s="9">
        <v>278752000</v>
      </c>
      <c r="H266" s="9">
        <v>0</v>
      </c>
      <c r="I266" s="9">
        <f>SUM(J266,K266)</f>
        <v>280002000</v>
      </c>
      <c r="J266" s="9">
        <v>280002000</v>
      </c>
      <c r="K266" s="9">
        <v>0</v>
      </c>
      <c r="L266" s="9">
        <f>SUM(M266,N266)</f>
        <v>61271321.899999999</v>
      </c>
      <c r="M266" s="9">
        <v>61271321.899999999</v>
      </c>
      <c r="N266" s="9">
        <v>0</v>
      </c>
    </row>
    <row r="267" spans="1:14" ht="39.950000000000003" customHeight="1">
      <c r="A267" s="7">
        <v>2952</v>
      </c>
      <c r="B267" s="8" t="s">
        <v>331</v>
      </c>
      <c r="C267" s="7" t="s">
        <v>262</v>
      </c>
      <c r="D267" s="7" t="s">
        <v>184</v>
      </c>
      <c r="E267" s="7" t="s">
        <v>170</v>
      </c>
      <c r="F267" s="9">
        <f>SUM(G267,H267)</f>
        <v>0</v>
      </c>
      <c r="G267" s="9">
        <v>0</v>
      </c>
      <c r="H267" s="9">
        <v>0</v>
      </c>
      <c r="I267" s="9">
        <f>SUM(J267,K267)</f>
        <v>0</v>
      </c>
      <c r="J267" s="9">
        <v>0</v>
      </c>
      <c r="K267" s="9">
        <v>0</v>
      </c>
      <c r="L267" s="9">
        <f>SUM(M267,N267)</f>
        <v>0</v>
      </c>
      <c r="M267" s="9">
        <v>0</v>
      </c>
      <c r="N267" s="9">
        <v>0</v>
      </c>
    </row>
    <row r="268" spans="1:14" ht="39.950000000000003" customHeight="1">
      <c r="A268" s="7">
        <v>2960</v>
      </c>
      <c r="B268" s="8" t="s">
        <v>332</v>
      </c>
      <c r="C268" s="7" t="s">
        <v>262</v>
      </c>
      <c r="D268" s="7" t="s">
        <v>187</v>
      </c>
      <c r="E268" s="7" t="s">
        <v>164</v>
      </c>
      <c r="F268" s="9">
        <f t="shared" ref="F268:N268" si="79">SUM(F270)</f>
        <v>0</v>
      </c>
      <c r="G268" s="9">
        <f t="shared" si="79"/>
        <v>0</v>
      </c>
      <c r="H268" s="9">
        <f t="shared" si="79"/>
        <v>0</v>
      </c>
      <c r="I268" s="9">
        <f t="shared" si="79"/>
        <v>0</v>
      </c>
      <c r="J268" s="9">
        <f t="shared" si="79"/>
        <v>0</v>
      </c>
      <c r="K268" s="9">
        <f t="shared" si="79"/>
        <v>0</v>
      </c>
      <c r="L268" s="9">
        <f t="shared" si="79"/>
        <v>0</v>
      </c>
      <c r="M268" s="9">
        <f t="shared" si="79"/>
        <v>0</v>
      </c>
      <c r="N268" s="9">
        <f t="shared" si="79"/>
        <v>0</v>
      </c>
    </row>
    <row r="269" spans="1:14" ht="39.950000000000003" customHeight="1">
      <c r="A269" s="7"/>
      <c r="B269" s="8" t="s">
        <v>167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39.950000000000003" customHeight="1">
      <c r="A270" s="7">
        <v>2961</v>
      </c>
      <c r="B270" s="8" t="s">
        <v>332</v>
      </c>
      <c r="C270" s="7" t="s">
        <v>262</v>
      </c>
      <c r="D270" s="7" t="s">
        <v>187</v>
      </c>
      <c r="E270" s="7" t="s">
        <v>163</v>
      </c>
      <c r="F270" s="9">
        <f>SUM(G270,H270)</f>
        <v>0</v>
      </c>
      <c r="G270" s="9">
        <v>0</v>
      </c>
      <c r="H270" s="9">
        <v>0</v>
      </c>
      <c r="I270" s="9">
        <f>SUM(J270,K270)</f>
        <v>0</v>
      </c>
      <c r="J270" s="9">
        <v>0</v>
      </c>
      <c r="K270" s="9">
        <v>0</v>
      </c>
      <c r="L270" s="9">
        <f>SUM(M270,N270)</f>
        <v>0</v>
      </c>
      <c r="M270" s="9">
        <v>0</v>
      </c>
      <c r="N270" s="9">
        <v>0</v>
      </c>
    </row>
    <row r="271" spans="1:14" ht="39.950000000000003" customHeight="1">
      <c r="A271" s="7">
        <v>2970</v>
      </c>
      <c r="B271" s="8" t="s">
        <v>333</v>
      </c>
      <c r="C271" s="7" t="s">
        <v>262</v>
      </c>
      <c r="D271" s="7" t="s">
        <v>190</v>
      </c>
      <c r="E271" s="7" t="s">
        <v>164</v>
      </c>
      <c r="F271" s="9">
        <f t="shared" ref="F271:N271" si="80">SUM(F273)</f>
        <v>0</v>
      </c>
      <c r="G271" s="9">
        <f t="shared" si="80"/>
        <v>0</v>
      </c>
      <c r="H271" s="9">
        <f t="shared" si="80"/>
        <v>0</v>
      </c>
      <c r="I271" s="9">
        <f t="shared" si="80"/>
        <v>0</v>
      </c>
      <c r="J271" s="9">
        <f t="shared" si="80"/>
        <v>0</v>
      </c>
      <c r="K271" s="9">
        <f t="shared" si="80"/>
        <v>0</v>
      </c>
      <c r="L271" s="9">
        <f t="shared" si="80"/>
        <v>0</v>
      </c>
      <c r="M271" s="9">
        <f t="shared" si="80"/>
        <v>0</v>
      </c>
      <c r="N271" s="9">
        <f t="shared" si="80"/>
        <v>0</v>
      </c>
    </row>
    <row r="272" spans="1:14" ht="39.950000000000003" customHeight="1">
      <c r="A272" s="7"/>
      <c r="B272" s="8" t="s">
        <v>167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39.950000000000003" customHeight="1">
      <c r="A273" s="7">
        <v>2971</v>
      </c>
      <c r="B273" s="8" t="s">
        <v>333</v>
      </c>
      <c r="C273" s="7" t="s">
        <v>262</v>
      </c>
      <c r="D273" s="7" t="s">
        <v>190</v>
      </c>
      <c r="E273" s="7" t="s">
        <v>163</v>
      </c>
      <c r="F273" s="9">
        <f>SUM(G273,H273)</f>
        <v>0</v>
      </c>
      <c r="G273" s="9">
        <v>0</v>
      </c>
      <c r="H273" s="9">
        <v>0</v>
      </c>
      <c r="I273" s="9">
        <f>SUM(J273,K273)</f>
        <v>0</v>
      </c>
      <c r="J273" s="9">
        <v>0</v>
      </c>
      <c r="K273" s="9">
        <v>0</v>
      </c>
      <c r="L273" s="9">
        <f>SUM(M273,N273)</f>
        <v>0</v>
      </c>
      <c r="M273" s="9">
        <v>0</v>
      </c>
      <c r="N273" s="9">
        <v>0</v>
      </c>
    </row>
    <row r="274" spans="1:14" ht="39.950000000000003" customHeight="1">
      <c r="A274" s="7">
        <v>2980</v>
      </c>
      <c r="B274" s="8" t="s">
        <v>334</v>
      </c>
      <c r="C274" s="7" t="s">
        <v>262</v>
      </c>
      <c r="D274" s="7" t="s">
        <v>192</v>
      </c>
      <c r="E274" s="7" t="s">
        <v>164</v>
      </c>
      <c r="F274" s="9">
        <f t="shared" ref="F274:N274" si="81">SUM(F276)</f>
        <v>6630000</v>
      </c>
      <c r="G274" s="9">
        <f t="shared" si="81"/>
        <v>6630000</v>
      </c>
      <c r="H274" s="9">
        <f t="shared" si="81"/>
        <v>0</v>
      </c>
      <c r="I274" s="9">
        <f t="shared" si="81"/>
        <v>14148600</v>
      </c>
      <c r="J274" s="9">
        <f t="shared" si="81"/>
        <v>14148600</v>
      </c>
      <c r="K274" s="9">
        <f t="shared" si="81"/>
        <v>0</v>
      </c>
      <c r="L274" s="9">
        <f t="shared" si="81"/>
        <v>423352</v>
      </c>
      <c r="M274" s="9">
        <f t="shared" si="81"/>
        <v>423352</v>
      </c>
      <c r="N274" s="9">
        <f t="shared" si="81"/>
        <v>0</v>
      </c>
    </row>
    <row r="275" spans="1:14" ht="39.950000000000003" customHeight="1">
      <c r="A275" s="7"/>
      <c r="B275" s="8" t="s">
        <v>167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39.950000000000003" customHeight="1">
      <c r="A276" s="7">
        <v>2981</v>
      </c>
      <c r="B276" s="8" t="s">
        <v>334</v>
      </c>
      <c r="C276" s="7" t="s">
        <v>262</v>
      </c>
      <c r="D276" s="7" t="s">
        <v>192</v>
      </c>
      <c r="E276" s="7" t="s">
        <v>163</v>
      </c>
      <c r="F276" s="9">
        <f>SUM(G276,H276)</f>
        <v>6630000</v>
      </c>
      <c r="G276" s="9">
        <v>6630000</v>
      </c>
      <c r="H276" s="9">
        <v>0</v>
      </c>
      <c r="I276" s="9">
        <f>SUM(J276,K276)</f>
        <v>14148600</v>
      </c>
      <c r="J276" s="9">
        <v>14148600</v>
      </c>
      <c r="K276" s="9">
        <v>0</v>
      </c>
      <c r="L276" s="9">
        <f>SUM(M276,N276)</f>
        <v>423352</v>
      </c>
      <c r="M276" s="9">
        <v>423352</v>
      </c>
      <c r="N276" s="9">
        <v>0</v>
      </c>
    </row>
    <row r="277" spans="1:14" ht="39.950000000000003" customHeight="1">
      <c r="A277" s="7">
        <v>3000</v>
      </c>
      <c r="B277" s="8" t="s">
        <v>335</v>
      </c>
      <c r="C277" s="7" t="s">
        <v>336</v>
      </c>
      <c r="D277" s="7" t="s">
        <v>164</v>
      </c>
      <c r="E277" s="7" t="s">
        <v>164</v>
      </c>
      <c r="F277" s="9">
        <f t="shared" ref="F277:L277" si="82">SUM(F279,F283,F286,F289,F292,F295,F298,F301,F305)</f>
        <v>18000000</v>
      </c>
      <c r="G277" s="9">
        <f t="shared" si="82"/>
        <v>18000000</v>
      </c>
      <c r="H277" s="9">
        <f t="shared" si="82"/>
        <v>0</v>
      </c>
      <c r="I277" s="9">
        <f t="shared" si="82"/>
        <v>18000000</v>
      </c>
      <c r="J277" s="9">
        <f t="shared" si="82"/>
        <v>18000000</v>
      </c>
      <c r="K277" s="9">
        <f t="shared" si="82"/>
        <v>0</v>
      </c>
      <c r="L277" s="9">
        <f t="shared" si="82"/>
        <v>1930000</v>
      </c>
      <c r="M277" s="9">
        <f>SUM(M279,M283,M286,M289,M292,M295,M298,M2301,M305)</f>
        <v>1930000</v>
      </c>
      <c r="N277" s="9">
        <f>SUM(N279,N283,N286,N289,N292,N295,N298,N301,N305)</f>
        <v>0</v>
      </c>
    </row>
    <row r="278" spans="1:14" ht="39.950000000000003" customHeight="1">
      <c r="A278" s="7"/>
      <c r="B278" s="8" t="s">
        <v>167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39.950000000000003" customHeight="1">
      <c r="A279" s="7">
        <v>3010</v>
      </c>
      <c r="B279" s="8" t="s">
        <v>337</v>
      </c>
      <c r="C279" s="7" t="s">
        <v>336</v>
      </c>
      <c r="D279" s="7" t="s">
        <v>163</v>
      </c>
      <c r="E279" s="7" t="s">
        <v>164</v>
      </c>
      <c r="F279" s="9">
        <f t="shared" ref="F279:N279" si="83">SUM(F281:F282)</f>
        <v>0</v>
      </c>
      <c r="G279" s="9">
        <f t="shared" si="83"/>
        <v>0</v>
      </c>
      <c r="H279" s="9">
        <f t="shared" si="83"/>
        <v>0</v>
      </c>
      <c r="I279" s="9">
        <f t="shared" si="83"/>
        <v>0</v>
      </c>
      <c r="J279" s="9">
        <f t="shared" si="83"/>
        <v>0</v>
      </c>
      <c r="K279" s="9">
        <f t="shared" si="83"/>
        <v>0</v>
      </c>
      <c r="L279" s="9">
        <f t="shared" si="83"/>
        <v>0</v>
      </c>
      <c r="M279" s="9">
        <f t="shared" si="83"/>
        <v>0</v>
      </c>
      <c r="N279" s="9">
        <f t="shared" si="83"/>
        <v>0</v>
      </c>
    </row>
    <row r="280" spans="1:14" ht="39.950000000000003" customHeight="1">
      <c r="A280" s="7"/>
      <c r="B280" s="8" t="s">
        <v>167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39.950000000000003" customHeight="1">
      <c r="A281" s="7">
        <v>3011</v>
      </c>
      <c r="B281" s="8" t="s">
        <v>338</v>
      </c>
      <c r="C281" s="7" t="s">
        <v>336</v>
      </c>
      <c r="D281" s="7" t="s">
        <v>163</v>
      </c>
      <c r="E281" s="7" t="s">
        <v>163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950000000000003" customHeight="1">
      <c r="A282" s="7">
        <v>3012</v>
      </c>
      <c r="B282" s="8" t="s">
        <v>339</v>
      </c>
      <c r="C282" s="7" t="s">
        <v>336</v>
      </c>
      <c r="D282" s="7" t="s">
        <v>163</v>
      </c>
      <c r="E282" s="7" t="s">
        <v>170</v>
      </c>
      <c r="F282" s="9">
        <f>SUM(G282,H282)</f>
        <v>0</v>
      </c>
      <c r="G282" s="9">
        <v>0</v>
      </c>
      <c r="H282" s="9">
        <v>0</v>
      </c>
      <c r="I282" s="9">
        <f>SUM(J282,K282)</f>
        <v>0</v>
      </c>
      <c r="J282" s="9">
        <v>0</v>
      </c>
      <c r="K282" s="9">
        <v>0</v>
      </c>
      <c r="L282" s="9">
        <f>SUM(M282,N282)</f>
        <v>0</v>
      </c>
      <c r="M282" s="9">
        <v>0</v>
      </c>
      <c r="N282" s="9">
        <v>0</v>
      </c>
    </row>
    <row r="283" spans="1:14" ht="39.950000000000003" customHeight="1">
      <c r="A283" s="7">
        <v>3020</v>
      </c>
      <c r="B283" s="8" t="s">
        <v>340</v>
      </c>
      <c r="C283" s="7" t="s">
        <v>336</v>
      </c>
      <c r="D283" s="7" t="s">
        <v>170</v>
      </c>
      <c r="E283" s="7" t="s">
        <v>164</v>
      </c>
      <c r="F283" s="9">
        <f t="shared" ref="F283:N283" si="84">SUM(F285)</f>
        <v>0</v>
      </c>
      <c r="G283" s="9">
        <f t="shared" si="84"/>
        <v>0</v>
      </c>
      <c r="H283" s="9">
        <f t="shared" si="84"/>
        <v>0</v>
      </c>
      <c r="I283" s="9">
        <f t="shared" si="84"/>
        <v>0</v>
      </c>
      <c r="J283" s="9">
        <f t="shared" si="84"/>
        <v>0</v>
      </c>
      <c r="K283" s="9">
        <f t="shared" si="84"/>
        <v>0</v>
      </c>
      <c r="L283" s="9">
        <f t="shared" si="84"/>
        <v>0</v>
      </c>
      <c r="M283" s="9">
        <f t="shared" si="84"/>
        <v>0</v>
      </c>
      <c r="N283" s="9">
        <f t="shared" si="84"/>
        <v>0</v>
      </c>
    </row>
    <row r="284" spans="1:14" ht="39.950000000000003" customHeight="1">
      <c r="A284" s="7"/>
      <c r="B284" s="8" t="s">
        <v>167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39.950000000000003" customHeight="1">
      <c r="A285" s="7">
        <v>3021</v>
      </c>
      <c r="B285" s="8" t="s">
        <v>340</v>
      </c>
      <c r="C285" s="7" t="s">
        <v>336</v>
      </c>
      <c r="D285" s="7" t="s">
        <v>170</v>
      </c>
      <c r="E285" s="7" t="s">
        <v>163</v>
      </c>
      <c r="F285" s="9">
        <f>SUM(G285,H285)</f>
        <v>0</v>
      </c>
      <c r="G285" s="9">
        <v>0</v>
      </c>
      <c r="H285" s="9">
        <v>0</v>
      </c>
      <c r="I285" s="9">
        <f>SUM(J285,K285)</f>
        <v>0</v>
      </c>
      <c r="J285" s="9">
        <v>0</v>
      </c>
      <c r="K285" s="9">
        <v>0</v>
      </c>
      <c r="L285" s="9">
        <f>SUM(M285,N285)</f>
        <v>0</v>
      </c>
      <c r="M285" s="9">
        <v>0</v>
      </c>
      <c r="N285" s="9">
        <v>0</v>
      </c>
    </row>
    <row r="286" spans="1:14" ht="39.950000000000003" customHeight="1">
      <c r="A286" s="7">
        <v>3030</v>
      </c>
      <c r="B286" s="8" t="s">
        <v>341</v>
      </c>
      <c r="C286" s="7" t="s">
        <v>336</v>
      </c>
      <c r="D286" s="7" t="s">
        <v>172</v>
      </c>
      <c r="E286" s="7" t="s">
        <v>164</v>
      </c>
      <c r="F286" s="9">
        <f t="shared" ref="F286:N286" si="85">SUM(F288)</f>
        <v>0</v>
      </c>
      <c r="G286" s="9">
        <f t="shared" si="85"/>
        <v>0</v>
      </c>
      <c r="H286" s="9">
        <f t="shared" si="85"/>
        <v>0</v>
      </c>
      <c r="I286" s="9">
        <f t="shared" si="85"/>
        <v>0</v>
      </c>
      <c r="J286" s="9">
        <f t="shared" si="85"/>
        <v>0</v>
      </c>
      <c r="K286" s="9">
        <f t="shared" si="85"/>
        <v>0</v>
      </c>
      <c r="L286" s="9">
        <f t="shared" si="85"/>
        <v>0</v>
      </c>
      <c r="M286" s="9">
        <f t="shared" si="85"/>
        <v>0</v>
      </c>
      <c r="N286" s="9">
        <f t="shared" si="85"/>
        <v>0</v>
      </c>
    </row>
    <row r="287" spans="1:14" ht="39.950000000000003" customHeight="1">
      <c r="A287" s="7"/>
      <c r="B287" s="8" t="s">
        <v>167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39.950000000000003" customHeight="1">
      <c r="A288" s="7">
        <v>3031</v>
      </c>
      <c r="B288" s="8" t="s">
        <v>341</v>
      </c>
      <c r="C288" s="7" t="s">
        <v>336</v>
      </c>
      <c r="D288" s="7" t="s">
        <v>172</v>
      </c>
      <c r="E288" s="7" t="s">
        <v>163</v>
      </c>
      <c r="F288" s="9">
        <f>SUM(G288,H288)</f>
        <v>0</v>
      </c>
      <c r="G288" s="9">
        <v>0</v>
      </c>
      <c r="H288" s="9">
        <v>0</v>
      </c>
      <c r="I288" s="9">
        <f>SUM(J288,K288)</f>
        <v>0</v>
      </c>
      <c r="J288" s="9">
        <v>0</v>
      </c>
      <c r="K288" s="9">
        <v>0</v>
      </c>
      <c r="L288" s="9">
        <f>SUM(M288,N288)</f>
        <v>0</v>
      </c>
      <c r="M288" s="9">
        <v>0</v>
      </c>
      <c r="N288" s="9">
        <v>0</v>
      </c>
    </row>
    <row r="289" spans="1:14" ht="39.950000000000003" customHeight="1">
      <c r="A289" s="7">
        <v>3040</v>
      </c>
      <c r="B289" s="8" t="s">
        <v>342</v>
      </c>
      <c r="C289" s="7" t="s">
        <v>336</v>
      </c>
      <c r="D289" s="7" t="s">
        <v>181</v>
      </c>
      <c r="E289" s="7" t="s">
        <v>164</v>
      </c>
      <c r="F289" s="9">
        <f t="shared" ref="F289:N289" si="86">SUM(F291)</f>
        <v>0</v>
      </c>
      <c r="G289" s="9">
        <f t="shared" si="86"/>
        <v>0</v>
      </c>
      <c r="H289" s="9">
        <f t="shared" si="86"/>
        <v>0</v>
      </c>
      <c r="I289" s="9">
        <f t="shared" si="86"/>
        <v>0</v>
      </c>
      <c r="J289" s="9">
        <f t="shared" si="86"/>
        <v>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0</v>
      </c>
    </row>
    <row r="290" spans="1:14" ht="39.950000000000003" customHeight="1">
      <c r="A290" s="7"/>
      <c r="B290" s="8" t="s">
        <v>167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39.950000000000003" customHeight="1">
      <c r="A291" s="7">
        <v>3041</v>
      </c>
      <c r="B291" s="8" t="s">
        <v>342</v>
      </c>
      <c r="C291" s="7" t="s">
        <v>336</v>
      </c>
      <c r="D291" s="7" t="s">
        <v>181</v>
      </c>
      <c r="E291" s="7" t="s">
        <v>163</v>
      </c>
      <c r="F291" s="9">
        <f>SUM(G291,H291)</f>
        <v>0</v>
      </c>
      <c r="G291" s="9">
        <v>0</v>
      </c>
      <c r="H291" s="9">
        <v>0</v>
      </c>
      <c r="I291" s="9">
        <f>SUM(J291,K291)</f>
        <v>0</v>
      </c>
      <c r="J291" s="9">
        <v>0</v>
      </c>
      <c r="K291" s="9">
        <v>0</v>
      </c>
      <c r="L291" s="9">
        <f>SUM(M291,N291)</f>
        <v>0</v>
      </c>
      <c r="M291" s="9">
        <v>0</v>
      </c>
      <c r="N291" s="9">
        <v>0</v>
      </c>
    </row>
    <row r="292" spans="1:14" ht="39.950000000000003" customHeight="1">
      <c r="A292" s="7">
        <v>3050</v>
      </c>
      <c r="B292" s="8" t="s">
        <v>343</v>
      </c>
      <c r="C292" s="7" t="s">
        <v>336</v>
      </c>
      <c r="D292" s="7" t="s">
        <v>184</v>
      </c>
      <c r="E292" s="7" t="s">
        <v>164</v>
      </c>
      <c r="F292" s="9">
        <f t="shared" ref="F292:N292" si="87">SUM(F294)</f>
        <v>0</v>
      </c>
      <c r="G292" s="9">
        <f t="shared" si="87"/>
        <v>0</v>
      </c>
      <c r="H292" s="9">
        <f t="shared" si="87"/>
        <v>0</v>
      </c>
      <c r="I292" s="9">
        <f t="shared" si="87"/>
        <v>0</v>
      </c>
      <c r="J292" s="9">
        <f t="shared" si="87"/>
        <v>0</v>
      </c>
      <c r="K292" s="9">
        <f t="shared" si="87"/>
        <v>0</v>
      </c>
      <c r="L292" s="9">
        <f t="shared" si="87"/>
        <v>0</v>
      </c>
      <c r="M292" s="9">
        <f t="shared" si="87"/>
        <v>0</v>
      </c>
      <c r="N292" s="9">
        <f t="shared" si="87"/>
        <v>0</v>
      </c>
    </row>
    <row r="293" spans="1:14" ht="39.950000000000003" customHeight="1">
      <c r="A293" s="7"/>
      <c r="B293" s="8" t="s">
        <v>167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39.950000000000003" customHeight="1">
      <c r="A294" s="7">
        <v>3051</v>
      </c>
      <c r="B294" s="8" t="s">
        <v>343</v>
      </c>
      <c r="C294" s="7" t="s">
        <v>336</v>
      </c>
      <c r="D294" s="7" t="s">
        <v>184</v>
      </c>
      <c r="E294" s="7" t="s">
        <v>163</v>
      </c>
      <c r="F294" s="9">
        <f>SUM(G294,H294)</f>
        <v>0</v>
      </c>
      <c r="G294" s="9">
        <v>0</v>
      </c>
      <c r="H294" s="9">
        <v>0</v>
      </c>
      <c r="I294" s="9">
        <f>SUM(J294,K294)</f>
        <v>0</v>
      </c>
      <c r="J294" s="9">
        <v>0</v>
      </c>
      <c r="K294" s="9">
        <v>0</v>
      </c>
      <c r="L294" s="9">
        <f>SUM(M294,N294)</f>
        <v>0</v>
      </c>
      <c r="M294" s="9">
        <v>0</v>
      </c>
      <c r="N294" s="9">
        <v>0</v>
      </c>
    </row>
    <row r="295" spans="1:14" ht="39.950000000000003" customHeight="1">
      <c r="A295" s="7">
        <v>3060</v>
      </c>
      <c r="B295" s="8" t="s">
        <v>344</v>
      </c>
      <c r="C295" s="7" t="s">
        <v>336</v>
      </c>
      <c r="D295" s="7" t="s">
        <v>187</v>
      </c>
      <c r="E295" s="7" t="s">
        <v>164</v>
      </c>
      <c r="F295" s="9">
        <f t="shared" ref="F295:N295" si="88">SUM(F297)</f>
        <v>0</v>
      </c>
      <c r="G295" s="9">
        <f t="shared" si="88"/>
        <v>0</v>
      </c>
      <c r="H295" s="9">
        <f t="shared" si="88"/>
        <v>0</v>
      </c>
      <c r="I295" s="9">
        <f t="shared" si="88"/>
        <v>0</v>
      </c>
      <c r="J295" s="9">
        <f t="shared" si="88"/>
        <v>0</v>
      </c>
      <c r="K295" s="9">
        <f t="shared" si="88"/>
        <v>0</v>
      </c>
      <c r="L295" s="9">
        <f t="shared" si="88"/>
        <v>0</v>
      </c>
      <c r="M295" s="9">
        <f t="shared" si="88"/>
        <v>0</v>
      </c>
      <c r="N295" s="9">
        <f t="shared" si="88"/>
        <v>0</v>
      </c>
    </row>
    <row r="296" spans="1:14" ht="39.950000000000003" customHeight="1">
      <c r="A296" s="7"/>
      <c r="B296" s="8" t="s">
        <v>167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39.950000000000003" customHeight="1">
      <c r="A297" s="7">
        <v>3061</v>
      </c>
      <c r="B297" s="8" t="s">
        <v>344</v>
      </c>
      <c r="C297" s="7" t="s">
        <v>336</v>
      </c>
      <c r="D297" s="7" t="s">
        <v>187</v>
      </c>
      <c r="E297" s="7" t="s">
        <v>163</v>
      </c>
      <c r="F297" s="9">
        <f>SUM(G297,H297)</f>
        <v>0</v>
      </c>
      <c r="G297" s="9">
        <v>0</v>
      </c>
      <c r="H297" s="9">
        <v>0</v>
      </c>
      <c r="I297" s="9">
        <f>SUM(J297,K297)</f>
        <v>0</v>
      </c>
      <c r="J297" s="9">
        <v>0</v>
      </c>
      <c r="K297" s="9">
        <v>0</v>
      </c>
      <c r="L297" s="9">
        <f>SUM(M297,N297)</f>
        <v>0</v>
      </c>
      <c r="M297" s="9">
        <v>0</v>
      </c>
      <c r="N297" s="9">
        <v>0</v>
      </c>
    </row>
    <row r="298" spans="1:14" ht="39.950000000000003" customHeight="1">
      <c r="A298" s="7">
        <v>3070</v>
      </c>
      <c r="B298" s="8" t="s">
        <v>345</v>
      </c>
      <c r="C298" s="7" t="s">
        <v>336</v>
      </c>
      <c r="D298" s="7" t="s">
        <v>190</v>
      </c>
      <c r="E298" s="7" t="s">
        <v>164</v>
      </c>
      <c r="F298" s="9">
        <f t="shared" ref="F298:N298" si="89">SUM(F300)</f>
        <v>18000000</v>
      </c>
      <c r="G298" s="9">
        <f t="shared" si="89"/>
        <v>18000000</v>
      </c>
      <c r="H298" s="9">
        <f t="shared" si="89"/>
        <v>0</v>
      </c>
      <c r="I298" s="9">
        <f t="shared" si="89"/>
        <v>18000000</v>
      </c>
      <c r="J298" s="9">
        <f t="shared" si="89"/>
        <v>18000000</v>
      </c>
      <c r="K298" s="9">
        <f t="shared" si="89"/>
        <v>0</v>
      </c>
      <c r="L298" s="9">
        <f t="shared" si="89"/>
        <v>1930000</v>
      </c>
      <c r="M298" s="9">
        <f t="shared" si="89"/>
        <v>1930000</v>
      </c>
      <c r="N298" s="9">
        <f t="shared" si="89"/>
        <v>0</v>
      </c>
    </row>
    <row r="299" spans="1:14" ht="39.950000000000003" customHeight="1">
      <c r="A299" s="7"/>
      <c r="B299" s="8" t="s">
        <v>167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39.950000000000003" customHeight="1">
      <c r="A300" s="7">
        <v>3071</v>
      </c>
      <c r="B300" s="8" t="s">
        <v>345</v>
      </c>
      <c r="C300" s="7" t="s">
        <v>336</v>
      </c>
      <c r="D300" s="7" t="s">
        <v>190</v>
      </c>
      <c r="E300" s="7" t="s">
        <v>163</v>
      </c>
      <c r="F300" s="9">
        <f>SUM(G300,H300)</f>
        <v>18000000</v>
      </c>
      <c r="G300" s="9">
        <v>18000000</v>
      </c>
      <c r="H300" s="9">
        <v>0</v>
      </c>
      <c r="I300" s="9">
        <f>SUM(J300,K300)</f>
        <v>18000000</v>
      </c>
      <c r="J300" s="9">
        <v>18000000</v>
      </c>
      <c r="K300" s="9">
        <v>0</v>
      </c>
      <c r="L300" s="9">
        <f>SUM(M300,N300)</f>
        <v>1930000</v>
      </c>
      <c r="M300" s="9">
        <v>1930000</v>
      </c>
      <c r="N300" s="9">
        <v>0</v>
      </c>
    </row>
    <row r="301" spans="1:14" ht="39.950000000000003" customHeight="1">
      <c r="A301" s="7">
        <v>3080</v>
      </c>
      <c r="B301" s="8" t="s">
        <v>346</v>
      </c>
      <c r="C301" s="7" t="s">
        <v>336</v>
      </c>
      <c r="D301" s="7" t="s">
        <v>192</v>
      </c>
      <c r="E301" s="7" t="s">
        <v>164</v>
      </c>
      <c r="F301" s="9">
        <f t="shared" ref="F301:N301" si="90">SUM(F303)</f>
        <v>0</v>
      </c>
      <c r="G301" s="9">
        <f t="shared" si="90"/>
        <v>0</v>
      </c>
      <c r="H301" s="9">
        <f t="shared" si="90"/>
        <v>0</v>
      </c>
      <c r="I301" s="9">
        <f t="shared" si="90"/>
        <v>0</v>
      </c>
      <c r="J301" s="9">
        <f t="shared" si="90"/>
        <v>0</v>
      </c>
      <c r="K301" s="9">
        <f t="shared" si="90"/>
        <v>0</v>
      </c>
      <c r="L301" s="9">
        <f t="shared" si="90"/>
        <v>0</v>
      </c>
      <c r="M301" s="9">
        <f t="shared" si="90"/>
        <v>0</v>
      </c>
      <c r="N301" s="9">
        <f t="shared" si="90"/>
        <v>0</v>
      </c>
    </row>
    <row r="302" spans="1:14" ht="39.950000000000003" customHeight="1">
      <c r="A302" s="7"/>
      <c r="B302" s="8" t="s">
        <v>167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39.950000000000003" customHeight="1">
      <c r="A303" s="7">
        <v>3081</v>
      </c>
      <c r="B303" s="8" t="s">
        <v>346</v>
      </c>
      <c r="C303" s="7" t="s">
        <v>336</v>
      </c>
      <c r="D303" s="7" t="s">
        <v>192</v>
      </c>
      <c r="E303" s="7" t="s">
        <v>163</v>
      </c>
      <c r="F303" s="9">
        <f>SUM(G303,H303)</f>
        <v>0</v>
      </c>
      <c r="G303" s="9">
        <v>0</v>
      </c>
      <c r="H303" s="9">
        <v>0</v>
      </c>
      <c r="I303" s="9">
        <f>SUM(J303,K303)</f>
        <v>0</v>
      </c>
      <c r="J303" s="9">
        <v>0</v>
      </c>
      <c r="K303" s="9">
        <v>0</v>
      </c>
      <c r="L303" s="9">
        <f>SUM(M303,N303)</f>
        <v>0</v>
      </c>
      <c r="M303" s="9">
        <v>0</v>
      </c>
      <c r="N303" s="9">
        <v>0</v>
      </c>
    </row>
    <row r="304" spans="1:14" ht="39.950000000000003" customHeight="1">
      <c r="A304" s="7"/>
      <c r="B304" s="8" t="s">
        <v>167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39.950000000000003" customHeight="1">
      <c r="A305" s="7">
        <v>3090</v>
      </c>
      <c r="B305" s="8" t="s">
        <v>347</v>
      </c>
      <c r="C305" s="7" t="s">
        <v>336</v>
      </c>
      <c r="D305" s="7" t="s">
        <v>262</v>
      </c>
      <c r="E305" s="7" t="s">
        <v>164</v>
      </c>
      <c r="F305" s="9">
        <f t="shared" ref="F305:N305" si="91">SUM(F307:F308)</f>
        <v>0</v>
      </c>
      <c r="G305" s="9">
        <f t="shared" si="91"/>
        <v>0</v>
      </c>
      <c r="H305" s="9">
        <f t="shared" si="91"/>
        <v>0</v>
      </c>
      <c r="I305" s="9">
        <f t="shared" si="91"/>
        <v>0</v>
      </c>
      <c r="J305" s="9">
        <f t="shared" si="91"/>
        <v>0</v>
      </c>
      <c r="K305" s="9">
        <f t="shared" si="91"/>
        <v>0</v>
      </c>
      <c r="L305" s="9">
        <f t="shared" si="91"/>
        <v>0</v>
      </c>
      <c r="M305" s="9">
        <f t="shared" si="91"/>
        <v>0</v>
      </c>
      <c r="N305" s="9">
        <f t="shared" si="91"/>
        <v>0</v>
      </c>
    </row>
    <row r="306" spans="1:14" ht="39.950000000000003" customHeight="1">
      <c r="A306" s="7"/>
      <c r="B306" s="8" t="s">
        <v>167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39.950000000000003" customHeight="1">
      <c r="A307" s="7">
        <v>3091</v>
      </c>
      <c r="B307" s="8" t="s">
        <v>347</v>
      </c>
      <c r="C307" s="7" t="s">
        <v>336</v>
      </c>
      <c r="D307" s="7" t="s">
        <v>262</v>
      </c>
      <c r="E307" s="7" t="s">
        <v>163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950000000000003" customHeight="1">
      <c r="A308" s="7">
        <v>3092</v>
      </c>
      <c r="B308" s="8" t="s">
        <v>348</v>
      </c>
      <c r="C308" s="7" t="s">
        <v>336</v>
      </c>
      <c r="D308" s="7" t="s">
        <v>262</v>
      </c>
      <c r="E308" s="7" t="s">
        <v>170</v>
      </c>
      <c r="F308" s="9">
        <f>SUM(G308,H308)</f>
        <v>0</v>
      </c>
      <c r="G308" s="9">
        <v>0</v>
      </c>
      <c r="H308" s="9">
        <v>0</v>
      </c>
      <c r="I308" s="9">
        <f>SUM(J308,K308)</f>
        <v>0</v>
      </c>
      <c r="J308" s="9">
        <v>0</v>
      </c>
      <c r="K308" s="9">
        <v>0</v>
      </c>
      <c r="L308" s="9">
        <f>SUM(M308,N308)</f>
        <v>0</v>
      </c>
      <c r="M308" s="9">
        <v>0</v>
      </c>
      <c r="N308" s="9">
        <v>0</v>
      </c>
    </row>
    <row r="309" spans="1:14" ht="39.950000000000003" customHeight="1">
      <c r="A309" s="7">
        <v>3100</v>
      </c>
      <c r="B309" s="8" t="s">
        <v>349</v>
      </c>
      <c r="C309" s="7" t="s">
        <v>350</v>
      </c>
      <c r="D309" s="7" t="s">
        <v>164</v>
      </c>
      <c r="E309" s="7" t="s">
        <v>164</v>
      </c>
      <c r="F309" s="9">
        <f t="shared" ref="F309:N309" si="92">SUM(F311)</f>
        <v>525584000</v>
      </c>
      <c r="G309" s="9">
        <f t="shared" si="92"/>
        <v>525584000</v>
      </c>
      <c r="H309" s="9">
        <f t="shared" si="92"/>
        <v>0</v>
      </c>
      <c r="I309" s="9">
        <f t="shared" si="92"/>
        <v>510089200</v>
      </c>
      <c r="J309" s="9">
        <f t="shared" si="92"/>
        <v>515634000</v>
      </c>
      <c r="K309" s="9">
        <f t="shared" si="92"/>
        <v>0</v>
      </c>
      <c r="L309" s="9">
        <f t="shared" si="92"/>
        <v>0</v>
      </c>
      <c r="M309" s="9">
        <f t="shared" si="92"/>
        <v>0</v>
      </c>
      <c r="N309" s="9">
        <f t="shared" si="92"/>
        <v>0</v>
      </c>
    </row>
    <row r="310" spans="1:14" ht="39.950000000000003" customHeight="1">
      <c r="A310" s="7"/>
      <c r="B310" s="8" t="s">
        <v>167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39.950000000000003" customHeight="1">
      <c r="A311" s="7">
        <v>3110</v>
      </c>
      <c r="B311" s="8" t="s">
        <v>351</v>
      </c>
      <c r="C311" s="7" t="s">
        <v>350</v>
      </c>
      <c r="D311" s="7" t="s">
        <v>163</v>
      </c>
      <c r="E311" s="7" t="s">
        <v>164</v>
      </c>
      <c r="F311" s="9">
        <f t="shared" ref="F311:N311" si="93">SUM(F313)</f>
        <v>525584000</v>
      </c>
      <c r="G311" s="9">
        <f t="shared" si="93"/>
        <v>525584000</v>
      </c>
      <c r="H311" s="9">
        <f t="shared" si="93"/>
        <v>0</v>
      </c>
      <c r="I311" s="9">
        <f t="shared" si="93"/>
        <v>510089200</v>
      </c>
      <c r="J311" s="9">
        <f t="shared" si="93"/>
        <v>515634000</v>
      </c>
      <c r="K311" s="9">
        <f t="shared" si="93"/>
        <v>0</v>
      </c>
      <c r="L311" s="9">
        <f t="shared" si="93"/>
        <v>0</v>
      </c>
      <c r="M311" s="9">
        <f t="shared" si="93"/>
        <v>0</v>
      </c>
      <c r="N311" s="9">
        <f t="shared" si="93"/>
        <v>0</v>
      </c>
    </row>
    <row r="312" spans="1:14" ht="39.950000000000003" customHeight="1">
      <c r="A312" s="7"/>
      <c r="B312" s="8" t="s">
        <v>167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39.950000000000003" customHeight="1">
      <c r="A313" s="7">
        <v>3112</v>
      </c>
      <c r="B313" s="8" t="s">
        <v>352</v>
      </c>
      <c r="C313" s="7" t="s">
        <v>350</v>
      </c>
      <c r="D313" s="7" t="s">
        <v>163</v>
      </c>
      <c r="E313" s="7" t="s">
        <v>170</v>
      </c>
      <c r="F313" s="9">
        <v>525584000</v>
      </c>
      <c r="G313" s="9">
        <v>525584000</v>
      </c>
      <c r="H313" s="9">
        <v>0</v>
      </c>
      <c r="I313" s="9">
        <v>510089200</v>
      </c>
      <c r="J313" s="9">
        <v>515634000</v>
      </c>
      <c r="K313" s="9">
        <v>0</v>
      </c>
      <c r="L313" s="9">
        <v>0</v>
      </c>
      <c r="M313" s="9">
        <v>0</v>
      </c>
      <c r="N313" s="9"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topLeftCell="F1" zoomScaleSheetLayoutView="100" workbookViewId="0">
      <selection activeCell="K1" sqref="K1:L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s="10" customFormat="1" ht="48.75" customHeight="1">
      <c r="K1" s="13" t="s">
        <v>726</v>
      </c>
      <c r="L1" s="14"/>
    </row>
    <row r="2" spans="1:12" ht="50.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>
      <c r="A4" s="12" t="s">
        <v>151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>
      <c r="A9" s="3"/>
      <c r="B9" s="3" t="s">
        <v>353</v>
      </c>
      <c r="C9" s="3"/>
      <c r="D9" s="3" t="s">
        <v>354</v>
      </c>
      <c r="E9" s="3"/>
      <c r="F9" s="3"/>
      <c r="G9" s="3" t="s">
        <v>355</v>
      </c>
      <c r="H9" s="3"/>
      <c r="I9" s="3"/>
      <c r="J9" s="3" t="s">
        <v>356</v>
      </c>
      <c r="K9" s="3"/>
      <c r="L9" s="3"/>
    </row>
    <row r="10" spans="1:12" ht="39.950000000000003" customHeight="1">
      <c r="A10" s="4" t="s">
        <v>357</v>
      </c>
      <c r="B10" s="5"/>
      <c r="C10" s="4"/>
      <c r="D10" s="4" t="s">
        <v>358</v>
      </c>
      <c r="E10" s="4" t="s">
        <v>359</v>
      </c>
      <c r="F10" s="4"/>
      <c r="G10" s="4" t="s">
        <v>360</v>
      </c>
      <c r="H10" s="4" t="s">
        <v>361</v>
      </c>
      <c r="I10" s="4"/>
      <c r="J10" s="4" t="s">
        <v>362</v>
      </c>
      <c r="K10" s="3" t="s">
        <v>363</v>
      </c>
      <c r="L10" s="3"/>
    </row>
    <row r="11" spans="1:12" ht="20.100000000000001" customHeight="1">
      <c r="A11" s="4" t="s">
        <v>11</v>
      </c>
      <c r="B11" s="4" t="s">
        <v>364</v>
      </c>
      <c r="C11" s="4" t="s">
        <v>11</v>
      </c>
      <c r="D11" s="4"/>
      <c r="E11" s="4" t="s">
        <v>14</v>
      </c>
      <c r="F11" s="4" t="s">
        <v>365</v>
      </c>
      <c r="G11" s="4"/>
      <c r="H11" s="4" t="s">
        <v>14</v>
      </c>
      <c r="I11" s="4" t="s">
        <v>365</v>
      </c>
      <c r="J11" s="4"/>
      <c r="K11" s="3" t="s">
        <v>14</v>
      </c>
      <c r="L11" s="3" t="s">
        <v>365</v>
      </c>
    </row>
    <row r="12" spans="1:12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>
      <c r="A13" s="7">
        <v>4000</v>
      </c>
      <c r="B13" s="8" t="s">
        <v>366</v>
      </c>
      <c r="C13" s="7"/>
      <c r="D13" s="9">
        <f t="shared" ref="D13:L13" si="0">SUM(D15,D168,D206)</f>
        <v>2627924000</v>
      </c>
      <c r="E13" s="9">
        <f t="shared" si="0"/>
        <v>2627924000</v>
      </c>
      <c r="F13" s="9">
        <f t="shared" si="0"/>
        <v>0</v>
      </c>
      <c r="G13" s="9">
        <f t="shared" si="0"/>
        <v>3407947924.4000001</v>
      </c>
      <c r="H13" s="9">
        <f t="shared" si="0"/>
        <v>2632642600</v>
      </c>
      <c r="I13" s="9">
        <f t="shared" si="0"/>
        <v>780850124.39999998</v>
      </c>
      <c r="J13" s="9">
        <f t="shared" si="0"/>
        <v>654949625.5</v>
      </c>
      <c r="K13" s="9">
        <f t="shared" si="0"/>
        <v>356472428.5</v>
      </c>
      <c r="L13" s="9">
        <f t="shared" si="0"/>
        <v>298477197</v>
      </c>
    </row>
    <row r="14" spans="1:12" ht="39.950000000000003" customHeight="1">
      <c r="A14" s="7"/>
      <c r="B14" s="8" t="s">
        <v>367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950000000000003" customHeight="1">
      <c r="A15" s="7">
        <v>4050</v>
      </c>
      <c r="B15" s="8" t="s">
        <v>368</v>
      </c>
      <c r="C15" s="7" t="s">
        <v>369</v>
      </c>
      <c r="D15" s="9">
        <f t="shared" ref="D15:L15" si="1">SUM(D17,D30,D73,D88,D98,D124,D139)</f>
        <v>2627924000</v>
      </c>
      <c r="E15" s="9">
        <f t="shared" si="1"/>
        <v>2627924000</v>
      </c>
      <c r="F15" s="9">
        <f t="shared" si="1"/>
        <v>0</v>
      </c>
      <c r="G15" s="9">
        <f t="shared" si="1"/>
        <v>2627097800</v>
      </c>
      <c r="H15" s="9">
        <f t="shared" si="1"/>
        <v>2632642600</v>
      </c>
      <c r="I15" s="9">
        <f t="shared" si="1"/>
        <v>0</v>
      </c>
      <c r="J15" s="9">
        <f t="shared" si="1"/>
        <v>356472428.5</v>
      </c>
      <c r="K15" s="9">
        <f t="shared" si="1"/>
        <v>356472428.5</v>
      </c>
      <c r="L15" s="9">
        <f t="shared" si="1"/>
        <v>0</v>
      </c>
    </row>
    <row r="16" spans="1:12" ht="39.950000000000003" customHeight="1">
      <c r="A16" s="7"/>
      <c r="B16" s="8" t="s">
        <v>367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>
      <c r="A17" s="7">
        <v>4100</v>
      </c>
      <c r="B17" s="8" t="s">
        <v>370</v>
      </c>
      <c r="C17" s="7" t="s">
        <v>369</v>
      </c>
      <c r="D17" s="9">
        <f>SUM(D19,D24,D27)</f>
        <v>505980000</v>
      </c>
      <c r="E17" s="9">
        <f>SUM(E19,E24,E27)</f>
        <v>505980000</v>
      </c>
      <c r="F17" s="9" t="s">
        <v>23</v>
      </c>
      <c r="G17" s="9">
        <f>SUM(G19,G24,G27)</f>
        <v>505980000</v>
      </c>
      <c r="H17" s="9">
        <f>SUM(H19,H24,H27)</f>
        <v>505980000</v>
      </c>
      <c r="I17" s="9" t="s">
        <v>23</v>
      </c>
      <c r="J17" s="9">
        <f>SUM(J19,J24,J27)</f>
        <v>95248375</v>
      </c>
      <c r="K17" s="9">
        <f>SUM(K19,K24,K27)</f>
        <v>95248375</v>
      </c>
      <c r="L17" s="9" t="s">
        <v>23</v>
      </c>
    </row>
    <row r="18" spans="1:12" ht="39.950000000000003" customHeight="1">
      <c r="A18" s="7"/>
      <c r="B18" s="8" t="s">
        <v>367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>
      <c r="A19" s="7">
        <v>4110</v>
      </c>
      <c r="B19" s="8" t="s">
        <v>371</v>
      </c>
      <c r="C19" s="7" t="s">
        <v>369</v>
      </c>
      <c r="D19" s="9">
        <f>SUM(D21:D23)</f>
        <v>505980000</v>
      </c>
      <c r="E19" s="9">
        <f>SUM(E21:E23)</f>
        <v>505980000</v>
      </c>
      <c r="F19" s="9" t="s">
        <v>23</v>
      </c>
      <c r="G19" s="9">
        <f>SUM(G21:G23)</f>
        <v>505980000</v>
      </c>
      <c r="H19" s="9">
        <f>SUM(H21:H23)</f>
        <v>505980000</v>
      </c>
      <c r="I19" s="9" t="s">
        <v>23</v>
      </c>
      <c r="J19" s="9">
        <f>SUM(J21:J23)</f>
        <v>95248375</v>
      </c>
      <c r="K19" s="9">
        <f>SUM(K21:K23)</f>
        <v>95248375</v>
      </c>
      <c r="L19" s="9" t="s">
        <v>23</v>
      </c>
    </row>
    <row r="20" spans="1:12" ht="39.950000000000003" customHeight="1">
      <c r="A20" s="7"/>
      <c r="B20" s="8" t="s">
        <v>167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>
      <c r="A21" s="7">
        <v>4111</v>
      </c>
      <c r="B21" s="8" t="s">
        <v>372</v>
      </c>
      <c r="C21" s="7" t="s">
        <v>373</v>
      </c>
      <c r="D21" s="9">
        <f>SUM(E21,F21)</f>
        <v>455980000</v>
      </c>
      <c r="E21" s="9">
        <v>455980000</v>
      </c>
      <c r="F21" s="9" t="s">
        <v>23</v>
      </c>
      <c r="G21" s="9">
        <f>SUM(H21,I21)</f>
        <v>455980000</v>
      </c>
      <c r="H21" s="9">
        <v>455980000</v>
      </c>
      <c r="I21" s="9" t="s">
        <v>23</v>
      </c>
      <c r="J21" s="9">
        <f>SUM(K21,L21)</f>
        <v>92659225</v>
      </c>
      <c r="K21" s="9">
        <v>92659225</v>
      </c>
      <c r="L21" s="9" t="s">
        <v>23</v>
      </c>
    </row>
    <row r="22" spans="1:12" ht="39.950000000000003" customHeight="1">
      <c r="A22" s="7">
        <v>4112</v>
      </c>
      <c r="B22" s="8" t="s">
        <v>374</v>
      </c>
      <c r="C22" s="7" t="s">
        <v>375</v>
      </c>
      <c r="D22" s="9">
        <f>SUM(E22,F22)</f>
        <v>50000000</v>
      </c>
      <c r="E22" s="9">
        <v>50000000</v>
      </c>
      <c r="F22" s="9" t="s">
        <v>23</v>
      </c>
      <c r="G22" s="9">
        <f>SUM(H22,I22)</f>
        <v>50000000</v>
      </c>
      <c r="H22" s="9">
        <v>50000000</v>
      </c>
      <c r="I22" s="9" t="s">
        <v>23</v>
      </c>
      <c r="J22" s="9">
        <f>SUM(K22,L22)</f>
        <v>2589150</v>
      </c>
      <c r="K22" s="9">
        <v>2589150</v>
      </c>
      <c r="L22" s="9" t="s">
        <v>23</v>
      </c>
    </row>
    <row r="23" spans="1:12" ht="39.950000000000003" customHeight="1">
      <c r="A23" s="7">
        <v>4114</v>
      </c>
      <c r="B23" s="8" t="s">
        <v>376</v>
      </c>
      <c r="C23" s="7" t="s">
        <v>377</v>
      </c>
      <c r="D23" s="9">
        <f>SUM(E23,F23)</f>
        <v>0</v>
      </c>
      <c r="E23" s="9">
        <v>0</v>
      </c>
      <c r="F23" s="9" t="s">
        <v>23</v>
      </c>
      <c r="G23" s="9">
        <f>SUM(H23,I23)</f>
        <v>0</v>
      </c>
      <c r="H23" s="9">
        <v>0</v>
      </c>
      <c r="I23" s="9" t="s">
        <v>23</v>
      </c>
      <c r="J23" s="9">
        <f>SUM(K23,L23)</f>
        <v>0</v>
      </c>
      <c r="K23" s="9">
        <v>0</v>
      </c>
      <c r="L23" s="9" t="s">
        <v>23</v>
      </c>
    </row>
    <row r="24" spans="1:12" ht="39.950000000000003" customHeight="1">
      <c r="A24" s="7">
        <v>4120</v>
      </c>
      <c r="B24" s="8" t="s">
        <v>378</v>
      </c>
      <c r="C24" s="7" t="s">
        <v>369</v>
      </c>
      <c r="D24" s="9">
        <f>SUM(D26)</f>
        <v>0</v>
      </c>
      <c r="E24" s="9">
        <f>SUM(E26)</f>
        <v>0</v>
      </c>
      <c r="F24" s="9" t="s">
        <v>23</v>
      </c>
      <c r="G24" s="9">
        <f>SUM(G26)</f>
        <v>0</v>
      </c>
      <c r="H24" s="9">
        <f>SUM(H26)</f>
        <v>0</v>
      </c>
      <c r="I24" s="9" t="s">
        <v>23</v>
      </c>
      <c r="J24" s="9">
        <f>SUM(J26)</f>
        <v>0</v>
      </c>
      <c r="K24" s="9">
        <f>SUM(K26)</f>
        <v>0</v>
      </c>
      <c r="L24" s="9" t="s">
        <v>23</v>
      </c>
    </row>
    <row r="25" spans="1:12" ht="39.950000000000003" customHeight="1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>
      <c r="A26" s="7">
        <v>4121</v>
      </c>
      <c r="B26" s="8" t="s">
        <v>379</v>
      </c>
      <c r="C26" s="7" t="s">
        <v>380</v>
      </c>
      <c r="D26" s="9">
        <f>SUM(E26,F26)</f>
        <v>0</v>
      </c>
      <c r="E26" s="9">
        <v>0</v>
      </c>
      <c r="F26" s="9" t="s">
        <v>23</v>
      </c>
      <c r="G26" s="9">
        <f>SUM(H26,I26)</f>
        <v>0</v>
      </c>
      <c r="H26" s="9">
        <v>0</v>
      </c>
      <c r="I26" s="9" t="s">
        <v>23</v>
      </c>
      <c r="J26" s="9">
        <f>SUM(K26,L26)</f>
        <v>0</v>
      </c>
      <c r="K26" s="9">
        <v>0</v>
      </c>
      <c r="L26" s="9" t="s">
        <v>23</v>
      </c>
    </row>
    <row r="27" spans="1:12" ht="39.950000000000003" customHeight="1">
      <c r="A27" s="7">
        <v>4130</v>
      </c>
      <c r="B27" s="8" t="s">
        <v>381</v>
      </c>
      <c r="C27" s="7" t="s">
        <v>369</v>
      </c>
      <c r="D27" s="9">
        <f>SUM(D29)</f>
        <v>0</v>
      </c>
      <c r="E27" s="9">
        <f>SUM(E29)</f>
        <v>0</v>
      </c>
      <c r="F27" s="9" t="s">
        <v>23</v>
      </c>
      <c r="G27" s="9">
        <f>SUM(G29)</f>
        <v>0</v>
      </c>
      <c r="H27" s="9">
        <f>SUM(H29)</f>
        <v>0</v>
      </c>
      <c r="I27" s="9" t="s">
        <v>23</v>
      </c>
      <c r="J27" s="9">
        <f>SUM(J29)</f>
        <v>0</v>
      </c>
      <c r="K27" s="9">
        <f>SUM(K29)</f>
        <v>0</v>
      </c>
      <c r="L27" s="9" t="s">
        <v>23</v>
      </c>
    </row>
    <row r="28" spans="1:12" ht="39.950000000000003" customHeight="1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950000000000003" customHeight="1">
      <c r="A29" s="7">
        <v>4131</v>
      </c>
      <c r="B29" s="8" t="s">
        <v>382</v>
      </c>
      <c r="C29" s="7" t="s">
        <v>383</v>
      </c>
      <c r="D29" s="9">
        <f>SUM(E29,F29)</f>
        <v>0</v>
      </c>
      <c r="E29" s="9">
        <v>0</v>
      </c>
      <c r="F29" s="9" t="s">
        <v>23</v>
      </c>
      <c r="G29" s="9">
        <f>SUM(H29,I29)</f>
        <v>0</v>
      </c>
      <c r="H29" s="9">
        <v>0</v>
      </c>
      <c r="I29" s="9" t="s">
        <v>23</v>
      </c>
      <c r="J29" s="9">
        <f>SUM(K29,L29)</f>
        <v>0</v>
      </c>
      <c r="K29" s="9">
        <v>0</v>
      </c>
      <c r="L29" s="9" t="s">
        <v>23</v>
      </c>
    </row>
    <row r="30" spans="1:12" ht="39.950000000000003" customHeight="1">
      <c r="A30" s="7">
        <v>4200</v>
      </c>
      <c r="B30" s="8" t="s">
        <v>384</v>
      </c>
      <c r="C30" s="7" t="s">
        <v>369</v>
      </c>
      <c r="D30" s="9">
        <f>SUM(D32,D41,D46,D56,D59,D63)</f>
        <v>402780000</v>
      </c>
      <c r="E30" s="9">
        <f>SUM(E32,E41,E46,E56,E59,E63)</f>
        <v>402780000</v>
      </c>
      <c r="F30" s="9" t="s">
        <v>23</v>
      </c>
      <c r="G30" s="9">
        <f>SUM(G32,G41,G46,G56,G59,G63)</f>
        <v>402980000</v>
      </c>
      <c r="H30" s="9">
        <f>SUM(H32,H41,H46,H56,H59,H63)</f>
        <v>402980000</v>
      </c>
      <c r="I30" s="9" t="s">
        <v>23</v>
      </c>
      <c r="J30" s="9">
        <f>SUM(J32,J41,J46,J56,J59,J63)</f>
        <v>38748772.600000001</v>
      </c>
      <c r="K30" s="9">
        <f>SUM(K32,K41,K46,K56,K59,K63)</f>
        <v>38748772.600000001</v>
      </c>
      <c r="L30" s="9" t="s">
        <v>23</v>
      </c>
    </row>
    <row r="31" spans="1:12" ht="39.950000000000003" customHeight="1">
      <c r="A31" s="7"/>
      <c r="B31" s="8" t="s">
        <v>367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>
      <c r="A32" s="7">
        <v>4210</v>
      </c>
      <c r="B32" s="8" t="s">
        <v>385</v>
      </c>
      <c r="C32" s="7" t="s">
        <v>369</v>
      </c>
      <c r="D32" s="9">
        <f>SUM(D34:D40)</f>
        <v>114300000</v>
      </c>
      <c r="E32" s="9">
        <f>SUM(E34:E40)</f>
        <v>114300000</v>
      </c>
      <c r="F32" s="9" t="s">
        <v>23</v>
      </c>
      <c r="G32" s="9">
        <f>SUM(G34:G40)</f>
        <v>114500000</v>
      </c>
      <c r="H32" s="9">
        <f>SUM(H34:H40)</f>
        <v>114500000</v>
      </c>
      <c r="I32" s="9" t="s">
        <v>23</v>
      </c>
      <c r="J32" s="9">
        <f>SUM(J34:J40)</f>
        <v>31117909.399999999</v>
      </c>
      <c r="K32" s="9">
        <f>SUM(K34:K40)</f>
        <v>31117909.399999999</v>
      </c>
      <c r="L32" s="9" t="s">
        <v>23</v>
      </c>
    </row>
    <row r="33" spans="1:12" ht="39.950000000000003" customHeight="1">
      <c r="A33" s="7"/>
      <c r="B33" s="8" t="s">
        <v>167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950000000000003" customHeight="1">
      <c r="A34" s="7">
        <v>4211</v>
      </c>
      <c r="B34" s="8" t="s">
        <v>386</v>
      </c>
      <c r="C34" s="7" t="s">
        <v>387</v>
      </c>
      <c r="D34" s="9">
        <f t="shared" ref="D34:D40" si="2">SUM(E34,F34)</f>
        <v>0</v>
      </c>
      <c r="E34" s="9">
        <v>0</v>
      </c>
      <c r="F34" s="9" t="s">
        <v>23</v>
      </c>
      <c r="G34" s="9">
        <f t="shared" ref="G34:G40" si="3">SUM(H34,I34)</f>
        <v>0</v>
      </c>
      <c r="H34" s="9">
        <v>0</v>
      </c>
      <c r="I34" s="9" t="s">
        <v>23</v>
      </c>
      <c r="J34" s="9">
        <f t="shared" ref="J34:J40" si="4">SUM(K34,L34)</f>
        <v>0</v>
      </c>
      <c r="K34" s="9">
        <v>0</v>
      </c>
      <c r="L34" s="9" t="s">
        <v>23</v>
      </c>
    </row>
    <row r="35" spans="1:12" ht="39.950000000000003" customHeight="1">
      <c r="A35" s="7">
        <v>4212</v>
      </c>
      <c r="B35" s="8" t="s">
        <v>388</v>
      </c>
      <c r="C35" s="7" t="s">
        <v>389</v>
      </c>
      <c r="D35" s="9">
        <f t="shared" si="2"/>
        <v>60000000</v>
      </c>
      <c r="E35" s="9">
        <v>60000000</v>
      </c>
      <c r="F35" s="9" t="s">
        <v>23</v>
      </c>
      <c r="G35" s="9">
        <f t="shared" si="3"/>
        <v>60000000</v>
      </c>
      <c r="H35" s="9">
        <v>60000000</v>
      </c>
      <c r="I35" s="9" t="s">
        <v>23</v>
      </c>
      <c r="J35" s="9">
        <f t="shared" si="4"/>
        <v>22168447.300000001</v>
      </c>
      <c r="K35" s="9">
        <v>22168447.300000001</v>
      </c>
      <c r="L35" s="9" t="s">
        <v>23</v>
      </c>
    </row>
    <row r="36" spans="1:12" ht="39.950000000000003" customHeight="1">
      <c r="A36" s="7">
        <v>4213</v>
      </c>
      <c r="B36" s="8" t="s">
        <v>390</v>
      </c>
      <c r="C36" s="7" t="s">
        <v>391</v>
      </c>
      <c r="D36" s="9">
        <f t="shared" si="2"/>
        <v>48300000</v>
      </c>
      <c r="E36" s="9">
        <v>48300000</v>
      </c>
      <c r="F36" s="9" t="s">
        <v>23</v>
      </c>
      <c r="G36" s="9">
        <f t="shared" si="3"/>
        <v>48300000</v>
      </c>
      <c r="H36" s="9">
        <v>48300000</v>
      </c>
      <c r="I36" s="9" t="s">
        <v>23</v>
      </c>
      <c r="J36" s="9">
        <f t="shared" si="4"/>
        <v>7945111.2000000002</v>
      </c>
      <c r="K36" s="9">
        <v>7945111.2000000002</v>
      </c>
      <c r="L36" s="9" t="s">
        <v>23</v>
      </c>
    </row>
    <row r="37" spans="1:12" ht="39.950000000000003" customHeight="1">
      <c r="A37" s="7">
        <v>4214</v>
      </c>
      <c r="B37" s="8" t="s">
        <v>392</v>
      </c>
      <c r="C37" s="7" t="s">
        <v>393</v>
      </c>
      <c r="D37" s="9">
        <f t="shared" si="2"/>
        <v>3000000</v>
      </c>
      <c r="E37" s="9">
        <v>3000000</v>
      </c>
      <c r="F37" s="9" t="s">
        <v>23</v>
      </c>
      <c r="G37" s="9">
        <f t="shared" si="3"/>
        <v>3000000</v>
      </c>
      <c r="H37" s="9">
        <v>3000000</v>
      </c>
      <c r="I37" s="9" t="s">
        <v>23</v>
      </c>
      <c r="J37" s="9">
        <f t="shared" si="4"/>
        <v>404350.9</v>
      </c>
      <c r="K37" s="9">
        <v>404350.9</v>
      </c>
      <c r="L37" s="9" t="s">
        <v>23</v>
      </c>
    </row>
    <row r="38" spans="1:12" ht="39.950000000000003" customHeight="1">
      <c r="A38" s="7">
        <v>4215</v>
      </c>
      <c r="B38" s="8" t="s">
        <v>394</v>
      </c>
      <c r="C38" s="7" t="s">
        <v>395</v>
      </c>
      <c r="D38" s="9">
        <f t="shared" si="2"/>
        <v>600000</v>
      </c>
      <c r="E38" s="9">
        <v>600000</v>
      </c>
      <c r="F38" s="9" t="s">
        <v>23</v>
      </c>
      <c r="G38" s="9">
        <f t="shared" si="3"/>
        <v>600000</v>
      </c>
      <c r="H38" s="9">
        <v>600000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950000000000003" customHeight="1">
      <c r="A39" s="7">
        <v>4216</v>
      </c>
      <c r="B39" s="8" t="s">
        <v>396</v>
      </c>
      <c r="C39" s="7" t="s">
        <v>397</v>
      </c>
      <c r="D39" s="9">
        <f t="shared" si="2"/>
        <v>2400000</v>
      </c>
      <c r="E39" s="9">
        <v>2400000</v>
      </c>
      <c r="F39" s="9" t="s">
        <v>23</v>
      </c>
      <c r="G39" s="9">
        <f t="shared" si="3"/>
        <v>2600000</v>
      </c>
      <c r="H39" s="9">
        <v>2600000</v>
      </c>
      <c r="I39" s="9" t="s">
        <v>23</v>
      </c>
      <c r="J39" s="9">
        <f t="shared" si="4"/>
        <v>600000</v>
      </c>
      <c r="K39" s="9">
        <v>600000</v>
      </c>
      <c r="L39" s="9" t="s">
        <v>23</v>
      </c>
    </row>
    <row r="40" spans="1:12" ht="39.950000000000003" customHeight="1">
      <c r="A40" s="7">
        <v>4217</v>
      </c>
      <c r="B40" s="8" t="s">
        <v>398</v>
      </c>
      <c r="C40" s="7" t="s">
        <v>399</v>
      </c>
      <c r="D40" s="9">
        <f t="shared" si="2"/>
        <v>0</v>
      </c>
      <c r="E40" s="9">
        <v>0</v>
      </c>
      <c r="F40" s="9" t="s">
        <v>23</v>
      </c>
      <c r="G40" s="9">
        <f t="shared" si="3"/>
        <v>0</v>
      </c>
      <c r="H40" s="9">
        <v>0</v>
      </c>
      <c r="I40" s="9" t="s">
        <v>23</v>
      </c>
      <c r="J40" s="9">
        <f t="shared" si="4"/>
        <v>0</v>
      </c>
      <c r="K40" s="9">
        <v>0</v>
      </c>
      <c r="L40" s="9" t="s">
        <v>23</v>
      </c>
    </row>
    <row r="41" spans="1:12" ht="39.950000000000003" customHeight="1">
      <c r="A41" s="7">
        <v>4220</v>
      </c>
      <c r="B41" s="8" t="s">
        <v>400</v>
      </c>
      <c r="C41" s="7" t="s">
        <v>369</v>
      </c>
      <c r="D41" s="9">
        <f>SUM(D43:D45)</f>
        <v>13050000</v>
      </c>
      <c r="E41" s="9">
        <f>SUM(E43:E45)</f>
        <v>13050000</v>
      </c>
      <c r="F41" s="9" t="s">
        <v>23</v>
      </c>
      <c r="G41" s="9">
        <f>SUM(G43:G45)</f>
        <v>13050000</v>
      </c>
      <c r="H41" s="9">
        <f>SUM(H43:H45)</f>
        <v>13050000</v>
      </c>
      <c r="I41" s="9" t="s">
        <v>23</v>
      </c>
      <c r="J41" s="9">
        <f>SUM(J43:J45)</f>
        <v>124400</v>
      </c>
      <c r="K41" s="9">
        <f>SUM(K43:K45)</f>
        <v>124400</v>
      </c>
      <c r="L41" s="9" t="s">
        <v>23</v>
      </c>
    </row>
    <row r="42" spans="1:12" ht="39.950000000000003" customHeight="1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39.950000000000003" customHeight="1">
      <c r="A43" s="7">
        <v>4221</v>
      </c>
      <c r="B43" s="8" t="s">
        <v>401</v>
      </c>
      <c r="C43" s="7" t="s">
        <v>402</v>
      </c>
      <c r="D43" s="9">
        <f>SUM(E43,F43)</f>
        <v>6050000</v>
      </c>
      <c r="E43" s="9">
        <v>6050000</v>
      </c>
      <c r="F43" s="9" t="s">
        <v>23</v>
      </c>
      <c r="G43" s="9">
        <f>SUM(H43,I43)</f>
        <v>6050000</v>
      </c>
      <c r="H43" s="9">
        <v>6050000</v>
      </c>
      <c r="I43" s="9" t="s">
        <v>23</v>
      </c>
      <c r="J43" s="9">
        <f>SUM(K43,L43)</f>
        <v>124400</v>
      </c>
      <c r="K43" s="9">
        <v>124400</v>
      </c>
      <c r="L43" s="9" t="s">
        <v>23</v>
      </c>
    </row>
    <row r="44" spans="1:12" ht="39.950000000000003" customHeight="1">
      <c r="A44" s="7">
        <v>4222</v>
      </c>
      <c r="B44" s="8" t="s">
        <v>403</v>
      </c>
      <c r="C44" s="7" t="s">
        <v>404</v>
      </c>
      <c r="D44" s="9">
        <f>SUM(E44,F44)</f>
        <v>7000000</v>
      </c>
      <c r="E44" s="9">
        <v>7000000</v>
      </c>
      <c r="F44" s="9" t="s">
        <v>23</v>
      </c>
      <c r="G44" s="9">
        <f>SUM(H44,I44)</f>
        <v>7000000</v>
      </c>
      <c r="H44" s="9">
        <v>7000000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>
      <c r="A45" s="7">
        <v>4223</v>
      </c>
      <c r="B45" s="8" t="s">
        <v>405</v>
      </c>
      <c r="C45" s="7" t="s">
        <v>406</v>
      </c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customHeight="1">
      <c r="A46" s="7">
        <v>4230</v>
      </c>
      <c r="B46" s="8" t="s">
        <v>407</v>
      </c>
      <c r="C46" s="7" t="s">
        <v>23</v>
      </c>
      <c r="D46" s="9">
        <f>SUM(D48:D55)</f>
        <v>93181600</v>
      </c>
      <c r="E46" s="9">
        <f>SUM(E48:E55)</f>
        <v>93181600</v>
      </c>
      <c r="F46" s="9" t="s">
        <v>23</v>
      </c>
      <c r="G46" s="9">
        <f>SUM(G48:G55)</f>
        <v>93181600</v>
      </c>
      <c r="H46" s="9">
        <f>SUM(H48:H55)</f>
        <v>93181600</v>
      </c>
      <c r="I46" s="9" t="s">
        <v>23</v>
      </c>
      <c r="J46" s="9">
        <f>SUM(J48:J55)</f>
        <v>1453800</v>
      </c>
      <c r="K46" s="9">
        <f>SUM(K48:K55)</f>
        <v>1453800</v>
      </c>
      <c r="L46" s="9" t="s">
        <v>23</v>
      </c>
    </row>
    <row r="47" spans="1:12" ht="39.950000000000003" customHeight="1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>
      <c r="A48" s="7">
        <v>4231</v>
      </c>
      <c r="B48" s="8" t="s">
        <v>408</v>
      </c>
      <c r="C48" s="7" t="s">
        <v>409</v>
      </c>
      <c r="D48" s="9">
        <f t="shared" ref="D48:D55" si="5">SUM(E48,F48)</f>
        <v>500000</v>
      </c>
      <c r="E48" s="9">
        <v>500000</v>
      </c>
      <c r="F48" s="9" t="s">
        <v>23</v>
      </c>
      <c r="G48" s="9">
        <f t="shared" ref="G48:G55" si="6">SUM(H48,I48)</f>
        <v>500000</v>
      </c>
      <c r="H48" s="9">
        <v>500000</v>
      </c>
      <c r="I48" s="9" t="s">
        <v>23</v>
      </c>
      <c r="J48" s="9">
        <f t="shared" ref="J48:J55" si="7">SUM(K48,L48)</f>
        <v>0</v>
      </c>
      <c r="K48" s="9">
        <v>0</v>
      </c>
      <c r="L48" s="9" t="s">
        <v>23</v>
      </c>
    </row>
    <row r="49" spans="1:12" ht="39.950000000000003" customHeight="1">
      <c r="A49" s="7">
        <v>4232</v>
      </c>
      <c r="B49" s="8" t="s">
        <v>410</v>
      </c>
      <c r="C49" s="7" t="s">
        <v>411</v>
      </c>
      <c r="D49" s="9">
        <f t="shared" si="5"/>
        <v>5094000</v>
      </c>
      <c r="E49" s="9">
        <v>5094000</v>
      </c>
      <c r="F49" s="9" t="s">
        <v>23</v>
      </c>
      <c r="G49" s="9">
        <f t="shared" si="6"/>
        <v>5094000</v>
      </c>
      <c r="H49" s="9">
        <v>5094000</v>
      </c>
      <c r="I49" s="9" t="s">
        <v>23</v>
      </c>
      <c r="J49" s="9">
        <f t="shared" si="7"/>
        <v>634000</v>
      </c>
      <c r="K49" s="9">
        <v>634000</v>
      </c>
      <c r="L49" s="9" t="s">
        <v>23</v>
      </c>
    </row>
    <row r="50" spans="1:12" ht="39.950000000000003" customHeight="1">
      <c r="A50" s="7">
        <v>4233</v>
      </c>
      <c r="B50" s="8" t="s">
        <v>412</v>
      </c>
      <c r="C50" s="7" t="s">
        <v>413</v>
      </c>
      <c r="D50" s="9">
        <f t="shared" si="5"/>
        <v>1000000</v>
      </c>
      <c r="E50" s="9">
        <v>1000000</v>
      </c>
      <c r="F50" s="9" t="s">
        <v>23</v>
      </c>
      <c r="G50" s="9">
        <f t="shared" si="6"/>
        <v>1000000</v>
      </c>
      <c r="H50" s="9">
        <v>1000000</v>
      </c>
      <c r="I50" s="9" t="s">
        <v>23</v>
      </c>
      <c r="J50" s="9">
        <f t="shared" si="7"/>
        <v>0</v>
      </c>
      <c r="K50" s="9">
        <v>0</v>
      </c>
      <c r="L50" s="9" t="s">
        <v>23</v>
      </c>
    </row>
    <row r="51" spans="1:12" ht="39.950000000000003" customHeight="1">
      <c r="A51" s="7">
        <v>4234</v>
      </c>
      <c r="B51" s="8" t="s">
        <v>414</v>
      </c>
      <c r="C51" s="7" t="s">
        <v>415</v>
      </c>
      <c r="D51" s="9">
        <f t="shared" si="5"/>
        <v>900000</v>
      </c>
      <c r="E51" s="9">
        <v>900000</v>
      </c>
      <c r="F51" s="9" t="s">
        <v>23</v>
      </c>
      <c r="G51" s="9">
        <f t="shared" si="6"/>
        <v>900000</v>
      </c>
      <c r="H51" s="9">
        <v>900000</v>
      </c>
      <c r="I51" s="9" t="s">
        <v>23</v>
      </c>
      <c r="J51" s="9">
        <f t="shared" si="7"/>
        <v>127800</v>
      </c>
      <c r="K51" s="9">
        <v>127800</v>
      </c>
      <c r="L51" s="9" t="s">
        <v>23</v>
      </c>
    </row>
    <row r="52" spans="1:12" ht="39.950000000000003" customHeight="1">
      <c r="A52" s="7">
        <v>4235</v>
      </c>
      <c r="B52" s="8" t="s">
        <v>416</v>
      </c>
      <c r="C52" s="7" t="s">
        <v>417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>
      <c r="A53" s="7">
        <v>4236</v>
      </c>
      <c r="B53" s="8" t="s">
        <v>418</v>
      </c>
      <c r="C53" s="7" t="s">
        <v>419</v>
      </c>
      <c r="D53" s="9">
        <f t="shared" si="5"/>
        <v>0</v>
      </c>
      <c r="E53" s="9">
        <v>0</v>
      </c>
      <c r="F53" s="9" t="s">
        <v>23</v>
      </c>
      <c r="G53" s="9">
        <f t="shared" si="6"/>
        <v>0</v>
      </c>
      <c r="H53" s="9">
        <v>0</v>
      </c>
      <c r="I53" s="9" t="s">
        <v>23</v>
      </c>
      <c r="J53" s="9">
        <f t="shared" si="7"/>
        <v>0</v>
      </c>
      <c r="K53" s="9">
        <v>0</v>
      </c>
      <c r="L53" s="9" t="s">
        <v>23</v>
      </c>
    </row>
    <row r="54" spans="1:12" ht="39.950000000000003" customHeight="1">
      <c r="A54" s="7">
        <v>4237</v>
      </c>
      <c r="B54" s="8" t="s">
        <v>420</v>
      </c>
      <c r="C54" s="7" t="s">
        <v>421</v>
      </c>
      <c r="D54" s="9">
        <f t="shared" si="5"/>
        <v>5000000</v>
      </c>
      <c r="E54" s="9">
        <v>5000000</v>
      </c>
      <c r="F54" s="9" t="s">
        <v>23</v>
      </c>
      <c r="G54" s="9">
        <f t="shared" si="6"/>
        <v>5000000</v>
      </c>
      <c r="H54" s="9">
        <v>5000000</v>
      </c>
      <c r="I54" s="9" t="s">
        <v>23</v>
      </c>
      <c r="J54" s="9">
        <f t="shared" si="7"/>
        <v>0</v>
      </c>
      <c r="K54" s="9">
        <v>0</v>
      </c>
      <c r="L54" s="9" t="s">
        <v>23</v>
      </c>
    </row>
    <row r="55" spans="1:12" ht="39.950000000000003" customHeight="1">
      <c r="A55" s="7">
        <v>4238</v>
      </c>
      <c r="B55" s="8" t="s">
        <v>422</v>
      </c>
      <c r="C55" s="7" t="s">
        <v>423</v>
      </c>
      <c r="D55" s="9">
        <f t="shared" si="5"/>
        <v>80687600</v>
      </c>
      <c r="E55" s="9">
        <v>80687600</v>
      </c>
      <c r="F55" s="9" t="s">
        <v>23</v>
      </c>
      <c r="G55" s="9">
        <f t="shared" si="6"/>
        <v>80687600</v>
      </c>
      <c r="H55" s="9">
        <v>80687600</v>
      </c>
      <c r="I55" s="9" t="s">
        <v>23</v>
      </c>
      <c r="J55" s="9">
        <f t="shared" si="7"/>
        <v>692000</v>
      </c>
      <c r="K55" s="9">
        <v>692000</v>
      </c>
      <c r="L55" s="9" t="s">
        <v>23</v>
      </c>
    </row>
    <row r="56" spans="1:12" ht="39.950000000000003" customHeight="1">
      <c r="A56" s="7">
        <v>4240</v>
      </c>
      <c r="B56" s="8" t="s">
        <v>424</v>
      </c>
      <c r="C56" s="7" t="s">
        <v>369</v>
      </c>
      <c r="D56" s="9">
        <f>SUM(D58)</f>
        <v>39000000</v>
      </c>
      <c r="E56" s="9">
        <f>SUM(E58)</f>
        <v>39000000</v>
      </c>
      <c r="F56" s="9" t="s">
        <v>23</v>
      </c>
      <c r="G56" s="9">
        <f>SUM(G58)</f>
        <v>39000000</v>
      </c>
      <c r="H56" s="9">
        <f>SUM(H58)</f>
        <v>39000000</v>
      </c>
      <c r="I56" s="9" t="s">
        <v>23</v>
      </c>
      <c r="J56" s="9">
        <f>SUM(J58)</f>
        <v>1219354</v>
      </c>
      <c r="K56" s="9">
        <f>SUM(K58)</f>
        <v>1219354</v>
      </c>
      <c r="L56" s="9" t="s">
        <v>23</v>
      </c>
    </row>
    <row r="57" spans="1:12" ht="39.950000000000003" customHeight="1">
      <c r="A57" s="7"/>
      <c r="B57" s="8" t="s">
        <v>167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39.950000000000003" customHeight="1">
      <c r="A58" s="7">
        <v>4241</v>
      </c>
      <c r="B58" s="8" t="s">
        <v>425</v>
      </c>
      <c r="C58" s="7" t="s">
        <v>426</v>
      </c>
      <c r="D58" s="9">
        <f>SUM(E58,F58)</f>
        <v>39000000</v>
      </c>
      <c r="E58" s="9">
        <v>39000000</v>
      </c>
      <c r="F58" s="9" t="s">
        <v>23</v>
      </c>
      <c r="G58" s="9">
        <f>SUM(H58,I58)</f>
        <v>39000000</v>
      </c>
      <c r="H58" s="9">
        <v>39000000</v>
      </c>
      <c r="I58" s="9" t="s">
        <v>23</v>
      </c>
      <c r="J58" s="9">
        <f>SUM(K58,L58)</f>
        <v>1219354</v>
      </c>
      <c r="K58" s="9">
        <v>1219354</v>
      </c>
      <c r="L58" s="9" t="s">
        <v>23</v>
      </c>
    </row>
    <row r="59" spans="1:12" ht="39.950000000000003" customHeight="1">
      <c r="A59" s="7">
        <v>4250</v>
      </c>
      <c r="B59" s="8" t="s">
        <v>427</v>
      </c>
      <c r="C59" s="7" t="s">
        <v>369</v>
      </c>
      <c r="D59" s="9">
        <f>SUM(D61:D62)</f>
        <v>103750400</v>
      </c>
      <c r="E59" s="9">
        <f>SUM(E61:E62)</f>
        <v>103750400</v>
      </c>
      <c r="F59" s="9" t="s">
        <v>23</v>
      </c>
      <c r="G59" s="9">
        <f>SUM(G61:G62)</f>
        <v>103750400</v>
      </c>
      <c r="H59" s="9">
        <f>SUM(H61:H62)</f>
        <v>103750400</v>
      </c>
      <c r="I59" s="9" t="s">
        <v>23</v>
      </c>
      <c r="J59" s="9">
        <f>SUM(J61:J62)</f>
        <v>636958.6</v>
      </c>
      <c r="K59" s="9">
        <f>SUM(K61:K62)</f>
        <v>636958.6</v>
      </c>
      <c r="L59" s="9" t="s">
        <v>23</v>
      </c>
    </row>
    <row r="60" spans="1:12" ht="39.950000000000003" customHeight="1">
      <c r="A60" s="7"/>
      <c r="B60" s="8" t="s">
        <v>167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39.950000000000003" customHeight="1">
      <c r="A61" s="7">
        <v>4251</v>
      </c>
      <c r="B61" s="8" t="s">
        <v>428</v>
      </c>
      <c r="C61" s="7" t="s">
        <v>429</v>
      </c>
      <c r="D61" s="9">
        <f>SUM(E61,F61)</f>
        <v>92250400</v>
      </c>
      <c r="E61" s="9">
        <v>92250400</v>
      </c>
      <c r="F61" s="9" t="s">
        <v>23</v>
      </c>
      <c r="G61" s="9">
        <f>SUM(H61,I61)</f>
        <v>92250400</v>
      </c>
      <c r="H61" s="9">
        <v>92250400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950000000000003" customHeight="1">
      <c r="A62" s="7">
        <v>4252</v>
      </c>
      <c r="B62" s="8" t="s">
        <v>430</v>
      </c>
      <c r="C62" s="7" t="s">
        <v>431</v>
      </c>
      <c r="D62" s="9">
        <f>SUM(E62,F62)</f>
        <v>11500000</v>
      </c>
      <c r="E62" s="9">
        <v>11500000</v>
      </c>
      <c r="F62" s="9" t="s">
        <v>23</v>
      </c>
      <c r="G62" s="9">
        <f>SUM(H62,I62)</f>
        <v>11500000</v>
      </c>
      <c r="H62" s="9">
        <v>11500000</v>
      </c>
      <c r="I62" s="9" t="s">
        <v>23</v>
      </c>
      <c r="J62" s="9">
        <f>SUM(K62,L62)</f>
        <v>636958.6</v>
      </c>
      <c r="K62" s="9">
        <v>636958.6</v>
      </c>
      <c r="L62" s="9" t="s">
        <v>23</v>
      </c>
    </row>
    <row r="63" spans="1:12" ht="39.950000000000003" customHeight="1">
      <c r="A63" s="7">
        <v>4260</v>
      </c>
      <c r="B63" s="8" t="s">
        <v>432</v>
      </c>
      <c r="C63" s="7" t="s">
        <v>369</v>
      </c>
      <c r="D63" s="9">
        <f>SUM(D65:D72)</f>
        <v>39498000</v>
      </c>
      <c r="E63" s="9">
        <f>SUM(E65:E72)</f>
        <v>39498000</v>
      </c>
      <c r="F63" s="9" t="s">
        <v>23</v>
      </c>
      <c r="G63" s="9">
        <f>SUM(G65:G72)</f>
        <v>39498000</v>
      </c>
      <c r="H63" s="9">
        <f>SUM(H65:H72)</f>
        <v>39498000</v>
      </c>
      <c r="I63" s="9" t="s">
        <v>23</v>
      </c>
      <c r="J63" s="9">
        <f>SUM(J65:J72)</f>
        <v>4196350.5999999996</v>
      </c>
      <c r="K63" s="9">
        <f>SUM(K65:K72)</f>
        <v>4196350.5999999996</v>
      </c>
      <c r="L63" s="9" t="s">
        <v>23</v>
      </c>
    </row>
    <row r="64" spans="1:12" ht="39.950000000000003" customHeight="1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>
      <c r="A65" s="7">
        <v>4261</v>
      </c>
      <c r="B65" s="8" t="s">
        <v>433</v>
      </c>
      <c r="C65" s="7" t="s">
        <v>434</v>
      </c>
      <c r="D65" s="9">
        <f t="shared" ref="D65:D72" si="8">SUM(E65,F65)</f>
        <v>5000000</v>
      </c>
      <c r="E65" s="9">
        <v>5000000</v>
      </c>
      <c r="F65" s="9" t="s">
        <v>23</v>
      </c>
      <c r="G65" s="9">
        <f t="shared" ref="G65:G72" si="9">SUM(H65,I65)</f>
        <v>5000000</v>
      </c>
      <c r="H65" s="9">
        <v>5000000</v>
      </c>
      <c r="I65" s="9" t="s">
        <v>23</v>
      </c>
      <c r="J65" s="9">
        <f t="shared" ref="J65:J72" si="10">SUM(K65,L65)</f>
        <v>876257.7</v>
      </c>
      <c r="K65" s="9">
        <v>876257.7</v>
      </c>
      <c r="L65" s="9" t="s">
        <v>23</v>
      </c>
    </row>
    <row r="66" spans="1:12" ht="39.950000000000003" customHeight="1">
      <c r="A66" s="7">
        <v>4262</v>
      </c>
      <c r="B66" s="8" t="s">
        <v>435</v>
      </c>
      <c r="C66" s="7" t="s">
        <v>436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950000000000003" customHeight="1">
      <c r="A67" s="7">
        <v>4263</v>
      </c>
      <c r="B67" s="8" t="s">
        <v>437</v>
      </c>
      <c r="C67" s="7" t="s">
        <v>438</v>
      </c>
      <c r="D67" s="9">
        <f t="shared" si="8"/>
        <v>0</v>
      </c>
      <c r="E67" s="9">
        <v>0</v>
      </c>
      <c r="F67" s="9" t="s">
        <v>23</v>
      </c>
      <c r="G67" s="9">
        <f t="shared" si="9"/>
        <v>0</v>
      </c>
      <c r="H67" s="9">
        <v>0</v>
      </c>
      <c r="I67" s="9" t="s">
        <v>23</v>
      </c>
      <c r="J67" s="9">
        <f t="shared" si="10"/>
        <v>0</v>
      </c>
      <c r="K67" s="9">
        <v>0</v>
      </c>
      <c r="L67" s="9" t="s">
        <v>23</v>
      </c>
    </row>
    <row r="68" spans="1:12" ht="39.950000000000003" customHeight="1">
      <c r="A68" s="7">
        <v>4264</v>
      </c>
      <c r="B68" s="8" t="s">
        <v>439</v>
      </c>
      <c r="C68" s="7" t="s">
        <v>440</v>
      </c>
      <c r="D68" s="9">
        <f t="shared" si="8"/>
        <v>10000000</v>
      </c>
      <c r="E68" s="9">
        <v>10000000</v>
      </c>
      <c r="F68" s="9" t="s">
        <v>23</v>
      </c>
      <c r="G68" s="9">
        <f t="shared" si="9"/>
        <v>10000000</v>
      </c>
      <c r="H68" s="9">
        <v>10000000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>
      <c r="A69" s="7">
        <v>4265</v>
      </c>
      <c r="B69" s="8" t="s">
        <v>441</v>
      </c>
      <c r="C69" s="7" t="s">
        <v>442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950000000000003" customHeight="1">
      <c r="A70" s="7">
        <v>4266</v>
      </c>
      <c r="B70" s="8" t="s">
        <v>443</v>
      </c>
      <c r="C70" s="7" t="s">
        <v>444</v>
      </c>
      <c r="D70" s="9">
        <f t="shared" si="8"/>
        <v>0</v>
      </c>
      <c r="E70" s="9">
        <v>0</v>
      </c>
      <c r="F70" s="9" t="s">
        <v>23</v>
      </c>
      <c r="G70" s="9">
        <f t="shared" si="9"/>
        <v>0</v>
      </c>
      <c r="H70" s="9">
        <v>0</v>
      </c>
      <c r="I70" s="9" t="s">
        <v>23</v>
      </c>
      <c r="J70" s="9">
        <f t="shared" si="10"/>
        <v>0</v>
      </c>
      <c r="K70" s="9">
        <v>0</v>
      </c>
      <c r="L70" s="9" t="s">
        <v>23</v>
      </c>
    </row>
    <row r="71" spans="1:12" ht="39.950000000000003" customHeight="1">
      <c r="A71" s="7">
        <v>4267</v>
      </c>
      <c r="B71" s="8" t="s">
        <v>445</v>
      </c>
      <c r="C71" s="7" t="s">
        <v>446</v>
      </c>
      <c r="D71" s="9">
        <f t="shared" si="8"/>
        <v>5000000</v>
      </c>
      <c r="E71" s="9">
        <v>5000000</v>
      </c>
      <c r="F71" s="9" t="s">
        <v>23</v>
      </c>
      <c r="G71" s="9">
        <f t="shared" si="9"/>
        <v>5000000</v>
      </c>
      <c r="H71" s="9">
        <v>5000000</v>
      </c>
      <c r="I71" s="9" t="s">
        <v>23</v>
      </c>
      <c r="J71" s="9">
        <f t="shared" si="10"/>
        <v>1030705.9</v>
      </c>
      <c r="K71" s="9">
        <v>1030705.9</v>
      </c>
      <c r="L71" s="9" t="s">
        <v>23</v>
      </c>
    </row>
    <row r="72" spans="1:12" ht="39.950000000000003" customHeight="1">
      <c r="A72" s="7">
        <v>4268</v>
      </c>
      <c r="B72" s="8" t="s">
        <v>447</v>
      </c>
      <c r="C72" s="7" t="s">
        <v>448</v>
      </c>
      <c r="D72" s="9">
        <f t="shared" si="8"/>
        <v>19498000</v>
      </c>
      <c r="E72" s="9">
        <v>19498000</v>
      </c>
      <c r="F72" s="9" t="s">
        <v>23</v>
      </c>
      <c r="G72" s="9">
        <f t="shared" si="9"/>
        <v>19498000</v>
      </c>
      <c r="H72" s="9">
        <v>19498000</v>
      </c>
      <c r="I72" s="9" t="s">
        <v>23</v>
      </c>
      <c r="J72" s="9">
        <f t="shared" si="10"/>
        <v>2289387</v>
      </c>
      <c r="K72" s="9">
        <v>2289387</v>
      </c>
      <c r="L72" s="9" t="s">
        <v>23</v>
      </c>
    </row>
    <row r="73" spans="1:12" ht="39.950000000000003" customHeight="1">
      <c r="A73" s="7">
        <v>4300</v>
      </c>
      <c r="B73" s="8" t="s">
        <v>449</v>
      </c>
      <c r="C73" s="7" t="s">
        <v>369</v>
      </c>
      <c r="D73" s="9">
        <f>SUM(D75,D79,D83)</f>
        <v>0</v>
      </c>
      <c r="E73" s="9">
        <f>SUM(E75,E79,E83)</f>
        <v>0</v>
      </c>
      <c r="F73" s="9" t="s">
        <v>23</v>
      </c>
      <c r="G73" s="9">
        <f>SUM(G75,G79,G83)</f>
        <v>0</v>
      </c>
      <c r="H73" s="9">
        <f>SUM(H75,H79,H83)</f>
        <v>0</v>
      </c>
      <c r="I73" s="9" t="s">
        <v>23</v>
      </c>
      <c r="J73" s="9">
        <f>SUM(J75,J79,J83)</f>
        <v>0</v>
      </c>
      <c r="K73" s="9">
        <f>SUM(K75,K79,K83)</f>
        <v>0</v>
      </c>
      <c r="L73" s="9" t="s">
        <v>23</v>
      </c>
    </row>
    <row r="74" spans="1:12" ht="39.950000000000003" customHeight="1">
      <c r="A74" s="7"/>
      <c r="B74" s="8" t="s">
        <v>367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39.950000000000003" customHeight="1">
      <c r="A75" s="7">
        <v>4310</v>
      </c>
      <c r="B75" s="8" t="s">
        <v>450</v>
      </c>
      <c r="C75" s="7" t="s">
        <v>369</v>
      </c>
      <c r="D75" s="9">
        <f>SUM(D77:D78)</f>
        <v>0</v>
      </c>
      <c r="E75" s="9">
        <f>SUM(E77:E78)</f>
        <v>0</v>
      </c>
      <c r="F75" s="9" t="s">
        <v>23</v>
      </c>
      <c r="G75" s="9">
        <f>SUM(G77:G78)</f>
        <v>0</v>
      </c>
      <c r="H75" s="9">
        <f>SUM(H77:H78)</f>
        <v>0</v>
      </c>
      <c r="I75" s="9" t="s">
        <v>23</v>
      </c>
      <c r="J75" s="9">
        <f>SUM(J77:J78)</f>
        <v>0</v>
      </c>
      <c r="K75" s="9">
        <f>SUM(K77:K78)</f>
        <v>0</v>
      </c>
      <c r="L75" s="9" t="s">
        <v>23</v>
      </c>
    </row>
    <row r="76" spans="1:12" ht="39.950000000000003" customHeight="1">
      <c r="A76" s="7"/>
      <c r="B76" s="8" t="s">
        <v>167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950000000000003" customHeight="1">
      <c r="A77" s="7">
        <v>4311</v>
      </c>
      <c r="B77" s="8" t="s">
        <v>451</v>
      </c>
      <c r="C77" s="7" t="s">
        <v>452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>
      <c r="A78" s="7">
        <v>4312</v>
      </c>
      <c r="B78" s="8" t="s">
        <v>453</v>
      </c>
      <c r="C78" s="7" t="s">
        <v>454</v>
      </c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950000000000003" customHeight="1">
      <c r="A79" s="7">
        <v>4320</v>
      </c>
      <c r="B79" s="8" t="s">
        <v>455</v>
      </c>
      <c r="C79" s="7" t="s">
        <v>369</v>
      </c>
      <c r="D79" s="9">
        <f>SUM(D81:D82)</f>
        <v>0</v>
      </c>
      <c r="E79" s="9">
        <f>SUM(E81:E82)</f>
        <v>0</v>
      </c>
      <c r="F79" s="9" t="s">
        <v>23</v>
      </c>
      <c r="G79" s="9">
        <f>SUM(G81:G82)</f>
        <v>0</v>
      </c>
      <c r="H79" s="9">
        <f>SUM(H81:H82)</f>
        <v>0</v>
      </c>
      <c r="I79" s="9" t="s">
        <v>23</v>
      </c>
      <c r="J79" s="9">
        <f>SUM(J81:J82)</f>
        <v>0</v>
      </c>
      <c r="K79" s="9">
        <f>SUM(K81:K82)</f>
        <v>0</v>
      </c>
      <c r="L79" s="9" t="s">
        <v>23</v>
      </c>
    </row>
    <row r="80" spans="1:12" ht="39.950000000000003" customHeight="1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950000000000003" customHeight="1">
      <c r="A81" s="7">
        <v>4321</v>
      </c>
      <c r="B81" s="8" t="s">
        <v>456</v>
      </c>
      <c r="C81" s="7" t="s">
        <v>457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>
      <c r="A82" s="7">
        <v>4322</v>
      </c>
      <c r="B82" s="8" t="s">
        <v>458</v>
      </c>
      <c r="C82" s="7" t="s">
        <v>459</v>
      </c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950000000000003" customHeight="1">
      <c r="A83" s="7">
        <v>4330</v>
      </c>
      <c r="B83" s="8" t="s">
        <v>460</v>
      </c>
      <c r="C83" s="7" t="s">
        <v>369</v>
      </c>
      <c r="D83" s="9">
        <f>SUM(D85:D87)</f>
        <v>0</v>
      </c>
      <c r="E83" s="9">
        <f>SUM(E85:E87)</f>
        <v>0</v>
      </c>
      <c r="F83" s="9" t="s">
        <v>23</v>
      </c>
      <c r="G83" s="9">
        <f>SUM(G85:G87)</f>
        <v>0</v>
      </c>
      <c r="H83" s="9">
        <f>SUM(H85:H87)</f>
        <v>0</v>
      </c>
      <c r="I83" s="9" t="s">
        <v>23</v>
      </c>
      <c r="J83" s="9">
        <f>SUM(J85:J87)</f>
        <v>0</v>
      </c>
      <c r="K83" s="9">
        <f>SUM(K85:K87)</f>
        <v>0</v>
      </c>
      <c r="L83" s="9" t="s">
        <v>23</v>
      </c>
    </row>
    <row r="84" spans="1:12" ht="39.950000000000003" customHeight="1">
      <c r="A84" s="7"/>
      <c r="B84" s="8" t="s">
        <v>167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9.950000000000003" customHeight="1">
      <c r="A85" s="7">
        <v>4331</v>
      </c>
      <c r="B85" s="8" t="s">
        <v>461</v>
      </c>
      <c r="C85" s="7" t="s">
        <v>462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customHeight="1">
      <c r="A86" s="7">
        <v>4332</v>
      </c>
      <c r="B86" s="8" t="s">
        <v>463</v>
      </c>
      <c r="C86" s="7" t="s">
        <v>464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>
      <c r="A87" s="7">
        <v>4333</v>
      </c>
      <c r="B87" s="8" t="s">
        <v>465</v>
      </c>
      <c r="C87" s="7" t="s">
        <v>466</v>
      </c>
      <c r="D87" s="9">
        <f>SUM(E87,F87)</f>
        <v>0</v>
      </c>
      <c r="E87" s="9">
        <v>0</v>
      </c>
      <c r="F87" s="9" t="s">
        <v>23</v>
      </c>
      <c r="G87" s="9">
        <f>SUM(H87,I87)</f>
        <v>0</v>
      </c>
      <c r="H87" s="9">
        <v>0</v>
      </c>
      <c r="I87" s="9" t="s">
        <v>23</v>
      </c>
      <c r="J87" s="9">
        <f>SUM(K87,L87)</f>
        <v>0</v>
      </c>
      <c r="K87" s="9">
        <v>0</v>
      </c>
      <c r="L87" s="9" t="s">
        <v>23</v>
      </c>
    </row>
    <row r="88" spans="1:12" ht="39.950000000000003" customHeight="1">
      <c r="A88" s="7">
        <v>4400</v>
      </c>
      <c r="B88" s="8" t="s">
        <v>467</v>
      </c>
      <c r="C88" s="7" t="s">
        <v>369</v>
      </c>
      <c r="D88" s="9">
        <f>SUM(D90,D94)</f>
        <v>1124550000</v>
      </c>
      <c r="E88" s="9">
        <f>SUM(E90,E94)</f>
        <v>1124550000</v>
      </c>
      <c r="F88" s="9" t="s">
        <v>23</v>
      </c>
      <c r="G88" s="9">
        <f>SUM(G90,G94)</f>
        <v>1129800000</v>
      </c>
      <c r="H88" s="9">
        <f>SUM(H90,H94)</f>
        <v>1129800000</v>
      </c>
      <c r="I88" s="9" t="s">
        <v>23</v>
      </c>
      <c r="J88" s="9">
        <f>SUM(J90,J94)</f>
        <v>219196198.90000001</v>
      </c>
      <c r="K88" s="9">
        <f>SUM(K90,K94)</f>
        <v>219196198.90000001</v>
      </c>
      <c r="L88" s="9" t="s">
        <v>23</v>
      </c>
    </row>
    <row r="89" spans="1:12" ht="39.950000000000003" customHeight="1">
      <c r="A89" s="7"/>
      <c r="B89" s="8" t="s">
        <v>367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>
      <c r="A90" s="7">
        <v>4410</v>
      </c>
      <c r="B90" s="8" t="s">
        <v>468</v>
      </c>
      <c r="C90" s="7" t="s">
        <v>369</v>
      </c>
      <c r="D90" s="9">
        <f>SUM(D92:D93)</f>
        <v>1124550000</v>
      </c>
      <c r="E90" s="9">
        <f>SUM(E92:E93)</f>
        <v>1124550000</v>
      </c>
      <c r="F90" s="9" t="s">
        <v>23</v>
      </c>
      <c r="G90" s="9">
        <f>SUM(G92:G93)</f>
        <v>1129800000</v>
      </c>
      <c r="H90" s="9">
        <f>SUM(H92:H93)</f>
        <v>1129800000</v>
      </c>
      <c r="I90" s="9" t="s">
        <v>23</v>
      </c>
      <c r="J90" s="9">
        <f>SUM(J92:J93)</f>
        <v>219196198.90000001</v>
      </c>
      <c r="K90" s="9">
        <f>SUM(K92:K93)</f>
        <v>219196198.90000001</v>
      </c>
      <c r="L90" s="9" t="s">
        <v>23</v>
      </c>
    </row>
    <row r="91" spans="1:12" ht="39.950000000000003" customHeight="1">
      <c r="A91" s="7"/>
      <c r="B91" s="8" t="s">
        <v>167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39.950000000000003" customHeight="1">
      <c r="A92" s="7">
        <v>4411</v>
      </c>
      <c r="B92" s="8" t="s">
        <v>469</v>
      </c>
      <c r="C92" s="7" t="s">
        <v>470</v>
      </c>
      <c r="D92" s="9">
        <f>SUM(E92,F92)</f>
        <v>1124550000</v>
      </c>
      <c r="E92" s="9">
        <v>1124550000</v>
      </c>
      <c r="F92" s="9" t="s">
        <v>23</v>
      </c>
      <c r="G92" s="9">
        <f>SUM(H92,I92)</f>
        <v>1129800000</v>
      </c>
      <c r="H92" s="9">
        <v>1129800000</v>
      </c>
      <c r="I92" s="9" t="s">
        <v>23</v>
      </c>
      <c r="J92" s="9">
        <f>SUM(K92,L92)</f>
        <v>219196198.90000001</v>
      </c>
      <c r="K92" s="9">
        <v>219196198.90000001</v>
      </c>
      <c r="L92" s="9" t="s">
        <v>23</v>
      </c>
    </row>
    <row r="93" spans="1:12" ht="39.950000000000003" customHeight="1">
      <c r="A93" s="7">
        <v>4412</v>
      </c>
      <c r="B93" s="8" t="s">
        <v>471</v>
      </c>
      <c r="C93" s="7" t="s">
        <v>472</v>
      </c>
      <c r="D93" s="9">
        <f>SUM(E93,F93)</f>
        <v>0</v>
      </c>
      <c r="E93" s="9">
        <v>0</v>
      </c>
      <c r="F93" s="9" t="s">
        <v>23</v>
      </c>
      <c r="G93" s="9">
        <f>SUM(H93,I93)</f>
        <v>0</v>
      </c>
      <c r="H93" s="9">
        <v>0</v>
      </c>
      <c r="I93" s="9" t="s">
        <v>23</v>
      </c>
      <c r="J93" s="9">
        <f>SUM(K93,L93)</f>
        <v>0</v>
      </c>
      <c r="K93" s="9">
        <v>0</v>
      </c>
      <c r="L93" s="9" t="s">
        <v>23</v>
      </c>
    </row>
    <row r="94" spans="1:12" ht="39.950000000000003" customHeight="1">
      <c r="A94" s="7">
        <v>4420</v>
      </c>
      <c r="B94" s="8" t="s">
        <v>473</v>
      </c>
      <c r="C94" s="7" t="s">
        <v>369</v>
      </c>
      <c r="D94" s="9">
        <f>SUM(D96:D97)</f>
        <v>0</v>
      </c>
      <c r="E94" s="9">
        <f>SUM(E96:E97)</f>
        <v>0</v>
      </c>
      <c r="F94" s="9" t="s">
        <v>23</v>
      </c>
      <c r="G94" s="9">
        <f>SUM(G96:G97)</f>
        <v>0</v>
      </c>
      <c r="H94" s="9">
        <f>SUM(H96:H97)</f>
        <v>0</v>
      </c>
      <c r="I94" s="9" t="s">
        <v>23</v>
      </c>
      <c r="J94" s="9">
        <f>SUM(J96:J97)</f>
        <v>0</v>
      </c>
      <c r="K94" s="9">
        <f>SUM(K96:K97)</f>
        <v>0</v>
      </c>
      <c r="L94" s="9" t="s">
        <v>23</v>
      </c>
    </row>
    <row r="95" spans="1:12" ht="39.950000000000003" customHeight="1">
      <c r="A95" s="7"/>
      <c r="B95" s="8" t="s">
        <v>167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39.950000000000003" customHeight="1">
      <c r="A96" s="7">
        <v>4421</v>
      </c>
      <c r="B96" s="8" t="s">
        <v>474</v>
      </c>
      <c r="C96" s="7" t="s">
        <v>475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>
      <c r="A97" s="7">
        <v>4422</v>
      </c>
      <c r="B97" s="8" t="s">
        <v>476</v>
      </c>
      <c r="C97" s="7" t="s">
        <v>477</v>
      </c>
      <c r="D97" s="9">
        <f>SUM(E97,F97)</f>
        <v>0</v>
      </c>
      <c r="E97" s="9">
        <v>0</v>
      </c>
      <c r="F97" s="9" t="s">
        <v>23</v>
      </c>
      <c r="G97" s="9">
        <f>SUM(H97,I97)</f>
        <v>0</v>
      </c>
      <c r="H97" s="9">
        <v>0</v>
      </c>
      <c r="I97" s="9" t="s">
        <v>23</v>
      </c>
      <c r="J97" s="9">
        <f>SUM(K97,L97)</f>
        <v>0</v>
      </c>
      <c r="K97" s="9">
        <v>0</v>
      </c>
      <c r="L97" s="9" t="s">
        <v>23</v>
      </c>
    </row>
    <row r="98" spans="1:12" ht="39.950000000000003" customHeight="1">
      <c r="A98" s="7">
        <v>4500</v>
      </c>
      <c r="B98" s="8" t="s">
        <v>478</v>
      </c>
      <c r="C98" s="7"/>
      <c r="D98" s="9">
        <f>SUM(D100,D104,D108,D116)</f>
        <v>4000000</v>
      </c>
      <c r="E98" s="9">
        <f>SUM(E100,E104,E108,E116)</f>
        <v>4000000</v>
      </c>
      <c r="F98" s="9" t="s">
        <v>23</v>
      </c>
      <c r="G98" s="9">
        <f>SUM(G100,G104,G108,G116)</f>
        <v>5700000</v>
      </c>
      <c r="H98" s="9">
        <f>SUM(H100,H104,H108,H116)</f>
        <v>5700000</v>
      </c>
      <c r="I98" s="9" t="s">
        <v>23</v>
      </c>
      <c r="J98" s="9">
        <f>SUM(J100,J104,J108,J116)</f>
        <v>0</v>
      </c>
      <c r="K98" s="9">
        <f>SUM(K100,K104,K108,K116)</f>
        <v>0</v>
      </c>
      <c r="L98" s="9" t="s">
        <v>23</v>
      </c>
    </row>
    <row r="99" spans="1:12" ht="39.950000000000003" customHeight="1">
      <c r="A99" s="7"/>
      <c r="B99" s="8" t="s">
        <v>367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39.950000000000003" customHeight="1">
      <c r="A100" s="7">
        <v>4510</v>
      </c>
      <c r="B100" s="8" t="s">
        <v>479</v>
      </c>
      <c r="C100" s="7" t="s">
        <v>369</v>
      </c>
      <c r="D100" s="9">
        <f>SUM(D102:D103)</f>
        <v>0</v>
      </c>
      <c r="E100" s="9">
        <f>SUM(E102:E103)</f>
        <v>0</v>
      </c>
      <c r="F100" s="9" t="s">
        <v>23</v>
      </c>
      <c r="G100" s="9">
        <f>SUM(G102:G103)</f>
        <v>0</v>
      </c>
      <c r="H100" s="9">
        <f>SUM(H102:H103)</f>
        <v>0</v>
      </c>
      <c r="I100" s="9" t="s">
        <v>23</v>
      </c>
      <c r="J100" s="9">
        <f>SUM(J102:J103)</f>
        <v>0</v>
      </c>
      <c r="K100" s="9">
        <f>SUM(K102:K103)</f>
        <v>0</v>
      </c>
      <c r="L100" s="9" t="s">
        <v>23</v>
      </c>
    </row>
    <row r="101" spans="1:12" ht="39.950000000000003" customHeight="1">
      <c r="A101" s="7"/>
      <c r="B101" s="8" t="s">
        <v>167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39.950000000000003" customHeight="1">
      <c r="A102" s="7">
        <v>4511</v>
      </c>
      <c r="B102" s="8" t="s">
        <v>480</v>
      </c>
      <c r="C102" s="7" t="s">
        <v>481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customHeight="1">
      <c r="A103" s="7">
        <v>4512</v>
      </c>
      <c r="B103" s="8" t="s">
        <v>482</v>
      </c>
      <c r="C103" s="7" t="s">
        <v>483</v>
      </c>
      <c r="D103" s="9">
        <f>SUM(E103,F103)</f>
        <v>0</v>
      </c>
      <c r="E103" s="9">
        <v>0</v>
      </c>
      <c r="F103" s="9" t="s">
        <v>23</v>
      </c>
      <c r="G103" s="9">
        <f>SUM(H103,I103)</f>
        <v>0</v>
      </c>
      <c r="H103" s="9">
        <v>0</v>
      </c>
      <c r="I103" s="9" t="s">
        <v>23</v>
      </c>
      <c r="J103" s="9">
        <f>SUM(K103,L103)</f>
        <v>0</v>
      </c>
      <c r="K103" s="9">
        <v>0</v>
      </c>
      <c r="L103" s="9" t="s">
        <v>23</v>
      </c>
    </row>
    <row r="104" spans="1:12" ht="39.950000000000003" customHeight="1">
      <c r="A104" s="7">
        <v>4520</v>
      </c>
      <c r="B104" s="8" t="s">
        <v>484</v>
      </c>
      <c r="C104" s="7" t="s">
        <v>369</v>
      </c>
      <c r="D104" s="9">
        <f>SUM(D106:D107)</f>
        <v>0</v>
      </c>
      <c r="E104" s="9">
        <f>SUM(E106:E107)</f>
        <v>0</v>
      </c>
      <c r="F104" s="9" t="s">
        <v>23</v>
      </c>
      <c r="G104" s="9">
        <f>SUM(G106:G107)</f>
        <v>0</v>
      </c>
      <c r="H104" s="9">
        <f>SUM(H106:H107)</f>
        <v>0</v>
      </c>
      <c r="I104" s="9" t="s">
        <v>23</v>
      </c>
      <c r="J104" s="9">
        <f>SUM(J106:J107)</f>
        <v>0</v>
      </c>
      <c r="K104" s="9">
        <f>SUM(K106:K107)</f>
        <v>0</v>
      </c>
      <c r="L104" s="9" t="s">
        <v>23</v>
      </c>
    </row>
    <row r="105" spans="1:12" ht="39.950000000000003" customHeight="1">
      <c r="A105" s="7"/>
      <c r="B105" s="8" t="s">
        <v>167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39.950000000000003" customHeight="1">
      <c r="A106" s="7">
        <v>4521</v>
      </c>
      <c r="B106" s="8" t="s">
        <v>485</v>
      </c>
      <c r="C106" s="7" t="s">
        <v>486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>
      <c r="A107" s="7">
        <v>4522</v>
      </c>
      <c r="B107" s="8" t="s">
        <v>487</v>
      </c>
      <c r="C107" s="7" t="s">
        <v>488</v>
      </c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39.950000000000003" customHeight="1">
      <c r="A108" s="7">
        <v>4530</v>
      </c>
      <c r="B108" s="8" t="s">
        <v>489</v>
      </c>
      <c r="C108" s="7" t="s">
        <v>369</v>
      </c>
      <c r="D108" s="9">
        <f>SUM(D110:D112)</f>
        <v>4000000</v>
      </c>
      <c r="E108" s="9">
        <f>SUM(E110:E112)</f>
        <v>4000000</v>
      </c>
      <c r="F108" s="9" t="s">
        <v>23</v>
      </c>
      <c r="G108" s="9">
        <f>SUM(G110:G112)</f>
        <v>4000000</v>
      </c>
      <c r="H108" s="9">
        <f>SUM(H110:H112)</f>
        <v>4000000</v>
      </c>
      <c r="I108" s="9" t="s">
        <v>23</v>
      </c>
      <c r="J108" s="9">
        <f>SUM(J110:J112)</f>
        <v>0</v>
      </c>
      <c r="K108" s="9">
        <f>SUM(K110:K112)</f>
        <v>0</v>
      </c>
      <c r="L108" s="9" t="s">
        <v>23</v>
      </c>
    </row>
    <row r="109" spans="1:12" ht="39.950000000000003" customHeight="1">
      <c r="A109" s="7"/>
      <c r="B109" s="8" t="s">
        <v>167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39.950000000000003" customHeight="1">
      <c r="A110" s="7">
        <v>4531</v>
      </c>
      <c r="B110" s="8" t="s">
        <v>490</v>
      </c>
      <c r="C110" s="7" t="s">
        <v>491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customHeight="1">
      <c r="A111" s="7">
        <v>4532</v>
      </c>
      <c r="B111" s="8" t="s">
        <v>492</v>
      </c>
      <c r="C111" s="7" t="s">
        <v>493</v>
      </c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>
      <c r="A112" s="7">
        <v>4533</v>
      </c>
      <c r="B112" s="8" t="s">
        <v>494</v>
      </c>
      <c r="C112" s="7" t="s">
        <v>495</v>
      </c>
      <c r="D112" s="9">
        <f>SUM(D113,D114,D115)</f>
        <v>4000000</v>
      </c>
      <c r="E112" s="9">
        <f>SUM(E113,E114,E115)</f>
        <v>4000000</v>
      </c>
      <c r="F112" s="9" t="s">
        <v>23</v>
      </c>
      <c r="G112" s="9">
        <f>SUM(G113,G114,G115)</f>
        <v>4000000</v>
      </c>
      <c r="H112" s="9">
        <f>SUM(H113,H114,H115)</f>
        <v>4000000</v>
      </c>
      <c r="I112" s="9" t="s">
        <v>23</v>
      </c>
      <c r="J112" s="9">
        <f>SUM(J113,J114,J115)</f>
        <v>0</v>
      </c>
      <c r="K112" s="9">
        <f>SUM(K113,K114,K115)</f>
        <v>0</v>
      </c>
      <c r="L112" s="9" t="s">
        <v>23</v>
      </c>
    </row>
    <row r="113" spans="1:12" ht="39.950000000000003" customHeight="1">
      <c r="A113" s="7">
        <v>4534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>
      <c r="A114" s="7">
        <v>4535</v>
      </c>
      <c r="B114" s="8" t="s">
        <v>497</v>
      </c>
      <c r="C114" s="7"/>
      <c r="D114" s="9">
        <f>SUM(E114,F114)</f>
        <v>0</v>
      </c>
      <c r="E114" s="9">
        <v>0</v>
      </c>
      <c r="F114" s="9" t="s">
        <v>23</v>
      </c>
      <c r="G114" s="9">
        <f>SUM(H114,I114)</f>
        <v>0</v>
      </c>
      <c r="H114" s="9">
        <v>0</v>
      </c>
      <c r="I114" s="9" t="s">
        <v>23</v>
      </c>
      <c r="J114" s="9">
        <f>SUM(K114,L114)</f>
        <v>0</v>
      </c>
      <c r="K114" s="9">
        <v>0</v>
      </c>
      <c r="L114" s="9" t="s">
        <v>23</v>
      </c>
    </row>
    <row r="115" spans="1:12" ht="39.950000000000003" customHeight="1">
      <c r="A115" s="7">
        <v>4536</v>
      </c>
      <c r="B115" s="8" t="s">
        <v>498</v>
      </c>
      <c r="C115" s="7"/>
      <c r="D115" s="9">
        <f>SUM(E115,F115)</f>
        <v>4000000</v>
      </c>
      <c r="E115" s="9">
        <f>4000000-SUM(E114,E117)</f>
        <v>4000000</v>
      </c>
      <c r="F115" s="9" t="s">
        <v>23</v>
      </c>
      <c r="G115" s="9">
        <f>SUM(H115,I115)</f>
        <v>4000000</v>
      </c>
      <c r="H115" s="9">
        <f>4000000-SUM(H114,H117)</f>
        <v>4000000</v>
      </c>
      <c r="I115" s="9" t="s">
        <v>23</v>
      </c>
      <c r="J115" s="9">
        <f>SUM(K115,L115)</f>
        <v>0</v>
      </c>
      <c r="K115" s="9">
        <f>0-SUM(K114,K117)</f>
        <v>0</v>
      </c>
      <c r="L115" s="9" t="s">
        <v>23</v>
      </c>
    </row>
    <row r="116" spans="1:12" ht="39.950000000000003" customHeight="1">
      <c r="A116" s="7">
        <v>4540</v>
      </c>
      <c r="B116" s="8" t="s">
        <v>499</v>
      </c>
      <c r="C116" s="7" t="s">
        <v>369</v>
      </c>
      <c r="D116" s="9">
        <f>SUM(D118:D120)</f>
        <v>0</v>
      </c>
      <c r="E116" s="9">
        <f>SUM(E118:E120)</f>
        <v>0</v>
      </c>
      <c r="F116" s="9" t="s">
        <v>23</v>
      </c>
      <c r="G116" s="9">
        <f>SUM(G118:G120)</f>
        <v>1700000</v>
      </c>
      <c r="H116" s="9">
        <f>SUM(H118:H120)</f>
        <v>1700000</v>
      </c>
      <c r="I116" s="9" t="s">
        <v>23</v>
      </c>
      <c r="J116" s="9">
        <f>SUM(J118:J120)</f>
        <v>0</v>
      </c>
      <c r="K116" s="9">
        <f>SUM(K118:K120)</f>
        <v>0</v>
      </c>
      <c r="L116" s="9" t="s">
        <v>23</v>
      </c>
    </row>
    <row r="117" spans="1:12" ht="39.950000000000003" customHeight="1">
      <c r="A117" s="7"/>
      <c r="B117" s="8" t="s">
        <v>167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39.950000000000003" customHeight="1">
      <c r="A118" s="7">
        <v>4541</v>
      </c>
      <c r="B118" s="8" t="s">
        <v>500</v>
      </c>
      <c r="C118" s="7" t="s">
        <v>501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>
      <c r="A119" s="7">
        <v>4542</v>
      </c>
      <c r="B119" s="8" t="s">
        <v>502</v>
      </c>
      <c r="C119" s="7" t="s">
        <v>503</v>
      </c>
      <c r="D119" s="9">
        <f>SUM(E119,F119)</f>
        <v>0</v>
      </c>
      <c r="E119" s="9">
        <v>0</v>
      </c>
      <c r="F119" s="9" t="s">
        <v>23</v>
      </c>
      <c r="G119" s="9">
        <f>SUM(H119,I119)</f>
        <v>0</v>
      </c>
      <c r="H119" s="9">
        <v>0</v>
      </c>
      <c r="I119" s="9" t="s">
        <v>23</v>
      </c>
      <c r="J119" s="9">
        <f>SUM(K119,L119)</f>
        <v>0</v>
      </c>
      <c r="K119" s="9">
        <v>0</v>
      </c>
      <c r="L119" s="9" t="s">
        <v>23</v>
      </c>
    </row>
    <row r="120" spans="1:12" ht="39.950000000000003" customHeight="1">
      <c r="A120" s="7">
        <v>4543</v>
      </c>
      <c r="B120" s="8" t="s">
        <v>504</v>
      </c>
      <c r="C120" s="7" t="s">
        <v>505</v>
      </c>
      <c r="D120" s="9">
        <f>SUM(D121,D122,D123)</f>
        <v>0</v>
      </c>
      <c r="E120" s="9">
        <f>SUM(E121,E122,E123)</f>
        <v>0</v>
      </c>
      <c r="F120" s="9" t="s">
        <v>23</v>
      </c>
      <c r="G120" s="9">
        <f>SUM(G121,G122,G123)</f>
        <v>1700000</v>
      </c>
      <c r="H120" s="9">
        <f>SUM(H121,H122,H123)</f>
        <v>1700000</v>
      </c>
      <c r="I120" s="9" t="s">
        <v>23</v>
      </c>
      <c r="J120" s="9">
        <f>SUM(J121,J122,J123)</f>
        <v>0</v>
      </c>
      <c r="K120" s="9">
        <f>SUM(K121,K122,K123)</f>
        <v>0</v>
      </c>
      <c r="L120" s="9" t="s">
        <v>23</v>
      </c>
    </row>
    <row r="121" spans="1:12" ht="39.950000000000003" customHeight="1">
      <c r="A121" s="7">
        <v>4544</v>
      </c>
      <c r="B121" s="8" t="s">
        <v>506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>
      <c r="A122" s="7">
        <v>4545</v>
      </c>
      <c r="B122" s="8" t="s">
        <v>497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950000000000003" customHeight="1">
      <c r="A123" s="7">
        <v>4546</v>
      </c>
      <c r="B123" s="8" t="s">
        <v>498</v>
      </c>
      <c r="C123" s="7"/>
      <c r="D123" s="9">
        <f>SUM(E123,F123)</f>
        <v>0</v>
      </c>
      <c r="E123" s="9">
        <v>0</v>
      </c>
      <c r="F123" s="9" t="s">
        <v>23</v>
      </c>
      <c r="G123" s="9">
        <f>SUM(H123,I123)</f>
        <v>1700000</v>
      </c>
      <c r="H123" s="9">
        <v>1700000</v>
      </c>
      <c r="I123" s="9" t="s">
        <v>23</v>
      </c>
      <c r="J123" s="9">
        <f>SUM(K123,L123)</f>
        <v>0</v>
      </c>
      <c r="K123" s="9">
        <v>0</v>
      </c>
      <c r="L123" s="9" t="s">
        <v>23</v>
      </c>
    </row>
    <row r="124" spans="1:12" ht="39.950000000000003" customHeight="1">
      <c r="A124" s="7">
        <v>4600</v>
      </c>
      <c r="B124" s="8" t="s">
        <v>507</v>
      </c>
      <c r="C124" s="7" t="s">
        <v>369</v>
      </c>
      <c r="D124" s="9">
        <f>SUM(D126,D130,D136)</f>
        <v>21000000</v>
      </c>
      <c r="E124" s="9">
        <f>SUM(E126,E130,E136)</f>
        <v>21000000</v>
      </c>
      <c r="F124" s="9" t="s">
        <v>23</v>
      </c>
      <c r="G124" s="9">
        <f>SUM(G126,G130,G136)</f>
        <v>21000000</v>
      </c>
      <c r="H124" s="9">
        <f>SUM(H126,H130,H136)</f>
        <v>21000000</v>
      </c>
      <c r="I124" s="9" t="s">
        <v>23</v>
      </c>
      <c r="J124" s="9">
        <f>SUM(J126,J130,J136)</f>
        <v>1930000</v>
      </c>
      <c r="K124" s="9">
        <f>SUM(K126,K130,K136)</f>
        <v>1930000</v>
      </c>
      <c r="L124" s="9" t="s">
        <v>23</v>
      </c>
    </row>
    <row r="125" spans="1:12" ht="39.950000000000003" customHeight="1">
      <c r="A125" s="7"/>
      <c r="B125" s="8" t="s">
        <v>367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39.950000000000003" customHeight="1">
      <c r="A126" s="7">
        <v>4610</v>
      </c>
      <c r="B126" s="8" t="s">
        <v>508</v>
      </c>
      <c r="C126" s="7"/>
      <c r="D126" s="9">
        <f>SUM(D128:D129)</f>
        <v>0</v>
      </c>
      <c r="E126" s="9">
        <f>SUM(E128:E129)</f>
        <v>0</v>
      </c>
      <c r="F126" s="9" t="s">
        <v>23</v>
      </c>
      <c r="G126" s="9">
        <f>SUM(G128:G129)</f>
        <v>0</v>
      </c>
      <c r="H126" s="9">
        <f>SUM(H128:H129)</f>
        <v>0</v>
      </c>
      <c r="I126" s="9" t="s">
        <v>23</v>
      </c>
      <c r="J126" s="9">
        <f>SUM(J128:J129)</f>
        <v>0</v>
      </c>
      <c r="K126" s="9">
        <f>SUM(K128:K129)</f>
        <v>0</v>
      </c>
      <c r="L126" s="9" t="s">
        <v>23</v>
      </c>
    </row>
    <row r="127" spans="1:12" ht="39.950000000000003" customHeight="1">
      <c r="A127" s="7"/>
      <c r="B127" s="8" t="s">
        <v>367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39.950000000000003" customHeight="1">
      <c r="A128" s="7">
        <v>4610</v>
      </c>
      <c r="B128" s="8" t="s">
        <v>509</v>
      </c>
      <c r="C128" s="7" t="s">
        <v>510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>
      <c r="A129" s="7">
        <v>4620</v>
      </c>
      <c r="B129" s="8" t="s">
        <v>511</v>
      </c>
      <c r="C129" s="7" t="s">
        <v>512</v>
      </c>
      <c r="D129" s="9">
        <f>SUM(E129,F129)</f>
        <v>0</v>
      </c>
      <c r="E129" s="9">
        <v>0</v>
      </c>
      <c r="F129" s="9" t="s">
        <v>23</v>
      </c>
      <c r="G129" s="9">
        <f>SUM(H129,I129)</f>
        <v>0</v>
      </c>
      <c r="H129" s="9">
        <v>0</v>
      </c>
      <c r="I129" s="9" t="s">
        <v>23</v>
      </c>
      <c r="J129" s="9">
        <f>SUM(K129,L129)</f>
        <v>0</v>
      </c>
      <c r="K129" s="9">
        <v>0</v>
      </c>
      <c r="L129" s="9" t="s">
        <v>23</v>
      </c>
    </row>
    <row r="130" spans="1:12" ht="39.950000000000003" customHeight="1">
      <c r="A130" s="7">
        <v>4630</v>
      </c>
      <c r="B130" s="8" t="s">
        <v>513</v>
      </c>
      <c r="C130" s="7" t="s">
        <v>369</v>
      </c>
      <c r="D130" s="9">
        <f>SUM(D132:D135)</f>
        <v>21000000</v>
      </c>
      <c r="E130" s="9">
        <f>SUM(E132:E135)</f>
        <v>21000000</v>
      </c>
      <c r="F130" s="9" t="s">
        <v>23</v>
      </c>
      <c r="G130" s="9">
        <f>SUM(G132:G135)</f>
        <v>21000000</v>
      </c>
      <c r="H130" s="9">
        <f>SUM(H132:H135)</f>
        <v>21000000</v>
      </c>
      <c r="I130" s="9" t="s">
        <v>23</v>
      </c>
      <c r="J130" s="9">
        <f>SUM(J132:J135)</f>
        <v>1930000</v>
      </c>
      <c r="K130" s="9">
        <f>SUM(K132:K135)</f>
        <v>1930000</v>
      </c>
      <c r="L130" s="9" t="s">
        <v>23</v>
      </c>
    </row>
    <row r="131" spans="1:12" ht="39.950000000000003" customHeight="1">
      <c r="A131" s="7"/>
      <c r="B131" s="8" t="s">
        <v>514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39.950000000000003" customHeight="1">
      <c r="A132" s="7">
        <v>4631</v>
      </c>
      <c r="B132" s="8" t="s">
        <v>515</v>
      </c>
      <c r="C132" s="7" t="s">
        <v>516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950000000000003" customHeight="1">
      <c r="A133" s="7">
        <v>4632</v>
      </c>
      <c r="B133" s="8" t="s">
        <v>517</v>
      </c>
      <c r="C133" s="7" t="s">
        <v>518</v>
      </c>
      <c r="D133" s="9">
        <f>SUM(E133,F133)</f>
        <v>3000000</v>
      </c>
      <c r="E133" s="9">
        <v>3000000</v>
      </c>
      <c r="F133" s="9" t="s">
        <v>23</v>
      </c>
      <c r="G133" s="9">
        <f>SUM(H133,I133)</f>
        <v>3000000</v>
      </c>
      <c r="H133" s="9">
        <v>3000000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950000000000003" customHeight="1">
      <c r="A134" s="7">
        <v>4633</v>
      </c>
      <c r="B134" s="8" t="s">
        <v>519</v>
      </c>
      <c r="C134" s="7" t="s">
        <v>520</v>
      </c>
      <c r="D134" s="9">
        <f>SUM(E134,F134)</f>
        <v>0</v>
      </c>
      <c r="E134" s="9">
        <v>0</v>
      </c>
      <c r="F134" s="9" t="s">
        <v>23</v>
      </c>
      <c r="G134" s="9">
        <f>SUM(H134,I134)</f>
        <v>0</v>
      </c>
      <c r="H134" s="9">
        <v>0</v>
      </c>
      <c r="I134" s="9" t="s">
        <v>23</v>
      </c>
      <c r="J134" s="9">
        <f>SUM(K134,L134)</f>
        <v>0</v>
      </c>
      <c r="K134" s="9">
        <v>0</v>
      </c>
      <c r="L134" s="9" t="s">
        <v>23</v>
      </c>
    </row>
    <row r="135" spans="1:12" ht="39.950000000000003" customHeight="1">
      <c r="A135" s="7">
        <v>4634</v>
      </c>
      <c r="B135" s="8" t="s">
        <v>521</v>
      </c>
      <c r="C135" s="7" t="s">
        <v>522</v>
      </c>
      <c r="D135" s="9">
        <f>SUM(E135,F135)</f>
        <v>18000000</v>
      </c>
      <c r="E135" s="9">
        <v>18000000</v>
      </c>
      <c r="F135" s="9" t="s">
        <v>23</v>
      </c>
      <c r="G135" s="9">
        <f>SUM(H135,I135)</f>
        <v>18000000</v>
      </c>
      <c r="H135" s="9">
        <v>18000000</v>
      </c>
      <c r="I135" s="9" t="s">
        <v>23</v>
      </c>
      <c r="J135" s="9">
        <f>SUM(K135,L135)</f>
        <v>1930000</v>
      </c>
      <c r="K135" s="9">
        <v>1930000</v>
      </c>
      <c r="L135" s="9" t="s">
        <v>23</v>
      </c>
    </row>
    <row r="136" spans="1:12" ht="39.950000000000003" customHeight="1">
      <c r="A136" s="7">
        <v>4640</v>
      </c>
      <c r="B136" s="8" t="s">
        <v>523</v>
      </c>
      <c r="C136" s="7" t="s">
        <v>369</v>
      </c>
      <c r="D136" s="9">
        <f>SUM(D138)</f>
        <v>0</v>
      </c>
      <c r="E136" s="9">
        <f>SUM(E138)</f>
        <v>0</v>
      </c>
      <c r="F136" s="9" t="s">
        <v>23</v>
      </c>
      <c r="G136" s="9">
        <f>SUM(G138)</f>
        <v>0</v>
      </c>
      <c r="H136" s="9">
        <f>SUM(H138)</f>
        <v>0</v>
      </c>
      <c r="I136" s="9" t="s">
        <v>23</v>
      </c>
      <c r="J136" s="9">
        <f>SUM(J138)</f>
        <v>0</v>
      </c>
      <c r="K136" s="9">
        <f>SUM(K138)</f>
        <v>0</v>
      </c>
      <c r="L136" s="9" t="s">
        <v>23</v>
      </c>
    </row>
    <row r="137" spans="1:12" ht="39.950000000000003" customHeight="1">
      <c r="A137" s="7"/>
      <c r="B137" s="8" t="s">
        <v>514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39.950000000000003" customHeight="1">
      <c r="A138" s="7">
        <v>4641</v>
      </c>
      <c r="B138" s="8" t="s">
        <v>524</v>
      </c>
      <c r="C138" s="7" t="s">
        <v>525</v>
      </c>
      <c r="D138" s="9">
        <f>SUM(E138,F138)</f>
        <v>0</v>
      </c>
      <c r="E138" s="9">
        <v>0</v>
      </c>
      <c r="F138" s="9" t="s">
        <v>23</v>
      </c>
      <c r="G138" s="9">
        <f>SUM(H138,I138)</f>
        <v>0</v>
      </c>
      <c r="H138" s="9">
        <v>0</v>
      </c>
      <c r="I138" s="9" t="s">
        <v>23</v>
      </c>
      <c r="J138" s="9">
        <f>SUM(K138,L138)</f>
        <v>0</v>
      </c>
      <c r="K138" s="9">
        <v>0</v>
      </c>
      <c r="L138" s="9" t="s">
        <v>23</v>
      </c>
    </row>
    <row r="139" spans="1:12" ht="39.950000000000003" customHeight="1">
      <c r="A139" s="7">
        <v>4700</v>
      </c>
      <c r="B139" s="8" t="s">
        <v>526</v>
      </c>
      <c r="C139" s="7" t="s">
        <v>369</v>
      </c>
      <c r="D139" s="9">
        <f t="shared" ref="D139:L139" si="11">SUM(D141,D145,D151,D154,D158,D161,D164)</f>
        <v>569614000</v>
      </c>
      <c r="E139" s="9">
        <f t="shared" si="11"/>
        <v>569614000</v>
      </c>
      <c r="F139" s="9">
        <f t="shared" si="11"/>
        <v>0</v>
      </c>
      <c r="G139" s="9">
        <f t="shared" si="11"/>
        <v>561637800</v>
      </c>
      <c r="H139" s="9">
        <f t="shared" si="11"/>
        <v>567182600</v>
      </c>
      <c r="I139" s="9">
        <f t="shared" si="11"/>
        <v>0</v>
      </c>
      <c r="J139" s="9">
        <f t="shared" si="11"/>
        <v>1349082</v>
      </c>
      <c r="K139" s="9">
        <f t="shared" si="11"/>
        <v>1349082</v>
      </c>
      <c r="L139" s="9">
        <f t="shared" si="11"/>
        <v>0</v>
      </c>
    </row>
    <row r="140" spans="1:12" ht="39.950000000000003" customHeight="1">
      <c r="A140" s="7"/>
      <c r="B140" s="8" t="s">
        <v>367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39.950000000000003" customHeight="1">
      <c r="A141" s="7">
        <v>4710</v>
      </c>
      <c r="B141" s="8" t="s">
        <v>527</v>
      </c>
      <c r="C141" s="7" t="s">
        <v>369</v>
      </c>
      <c r="D141" s="9">
        <f>SUM(D143:D144)</f>
        <v>23630000</v>
      </c>
      <c r="E141" s="9">
        <f>SUM(E143:E144)</f>
        <v>23630000</v>
      </c>
      <c r="F141" s="9" t="s">
        <v>23</v>
      </c>
      <c r="G141" s="9">
        <f>SUM(G143:G144)</f>
        <v>31148600</v>
      </c>
      <c r="H141" s="9">
        <f>SUM(H143:H144)</f>
        <v>31148600</v>
      </c>
      <c r="I141" s="9" t="s">
        <v>23</v>
      </c>
      <c r="J141" s="9">
        <f>SUM(J143:J144)</f>
        <v>423352</v>
      </c>
      <c r="K141" s="9">
        <f>SUM(K143:K144)</f>
        <v>423352</v>
      </c>
      <c r="L141" s="9" t="s">
        <v>23</v>
      </c>
    </row>
    <row r="142" spans="1:12" ht="39.950000000000003" customHeight="1">
      <c r="A142" s="7"/>
      <c r="B142" s="8" t="s">
        <v>514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9.950000000000003" customHeight="1">
      <c r="A143" s="7">
        <v>4711</v>
      </c>
      <c r="B143" s="8" t="s">
        <v>528</v>
      </c>
      <c r="C143" s="7" t="s">
        <v>529</v>
      </c>
      <c r="D143" s="9">
        <f>SUM(E143,F143)</f>
        <v>0</v>
      </c>
      <c r="E143" s="9">
        <v>0</v>
      </c>
      <c r="F143" s="9" t="s">
        <v>23</v>
      </c>
      <c r="G143" s="9">
        <f>SUM(H143,I143)</f>
        <v>0</v>
      </c>
      <c r="H143" s="9">
        <v>0</v>
      </c>
      <c r="I143" s="9" t="s">
        <v>23</v>
      </c>
      <c r="J143" s="9">
        <f>SUM(K143,L143)</f>
        <v>0</v>
      </c>
      <c r="K143" s="9">
        <v>0</v>
      </c>
      <c r="L143" s="9" t="s">
        <v>23</v>
      </c>
    </row>
    <row r="144" spans="1:12" ht="39.950000000000003" customHeight="1">
      <c r="A144" s="7">
        <v>4712</v>
      </c>
      <c r="B144" s="8" t="s">
        <v>530</v>
      </c>
      <c r="C144" s="7" t="s">
        <v>531</v>
      </c>
      <c r="D144" s="9">
        <f>SUM(E144,F144)</f>
        <v>23630000</v>
      </c>
      <c r="E144" s="9">
        <v>23630000</v>
      </c>
      <c r="F144" s="9" t="s">
        <v>23</v>
      </c>
      <c r="G144" s="9">
        <f>SUM(H144,I144)</f>
        <v>31148600</v>
      </c>
      <c r="H144" s="9">
        <v>31148600</v>
      </c>
      <c r="I144" s="9" t="s">
        <v>23</v>
      </c>
      <c r="J144" s="9">
        <f>SUM(K144,L144)</f>
        <v>423352</v>
      </c>
      <c r="K144" s="9">
        <v>423352</v>
      </c>
      <c r="L144" s="9" t="s">
        <v>23</v>
      </c>
    </row>
    <row r="145" spans="1:12" ht="39.950000000000003" customHeight="1">
      <c r="A145" s="7">
        <v>4720</v>
      </c>
      <c r="B145" s="8" t="s">
        <v>532</v>
      </c>
      <c r="C145" s="7" t="s">
        <v>369</v>
      </c>
      <c r="D145" s="9">
        <f>SUM(D147:D150)</f>
        <v>20400000</v>
      </c>
      <c r="E145" s="9">
        <f>SUM(E147:E150)</f>
        <v>20400000</v>
      </c>
      <c r="F145" s="9" t="s">
        <v>23</v>
      </c>
      <c r="G145" s="9">
        <f>SUM(G147:G150)</f>
        <v>20400000</v>
      </c>
      <c r="H145" s="9">
        <f>SUM(H147:H150)</f>
        <v>20400000</v>
      </c>
      <c r="I145" s="9" t="s">
        <v>23</v>
      </c>
      <c r="J145" s="9">
        <f>SUM(J147:J150)</f>
        <v>925730</v>
      </c>
      <c r="K145" s="9">
        <f>SUM(K147:K150)</f>
        <v>925730</v>
      </c>
      <c r="L145" s="9" t="s">
        <v>23</v>
      </c>
    </row>
    <row r="146" spans="1:12" ht="39.950000000000003" customHeight="1">
      <c r="A146" s="7"/>
      <c r="B146" s="8" t="s">
        <v>514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39.950000000000003" customHeight="1">
      <c r="A147" s="7">
        <v>4721</v>
      </c>
      <c r="B147" s="8" t="s">
        <v>533</v>
      </c>
      <c r="C147" s="7" t="s">
        <v>534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950000000000003" customHeight="1">
      <c r="A148" s="7">
        <v>4722</v>
      </c>
      <c r="B148" s="8" t="s">
        <v>535</v>
      </c>
      <c r="C148" s="7" t="s">
        <v>536</v>
      </c>
      <c r="D148" s="9">
        <f>SUM(E148,F148)</f>
        <v>0</v>
      </c>
      <c r="E148" s="9">
        <v>0</v>
      </c>
      <c r="F148" s="9" t="s">
        <v>23</v>
      </c>
      <c r="G148" s="9">
        <f>SUM(H148,I148)</f>
        <v>0</v>
      </c>
      <c r="H148" s="9">
        <v>0</v>
      </c>
      <c r="I148" s="9" t="s">
        <v>23</v>
      </c>
      <c r="J148" s="9">
        <f>SUM(K148,L148)</f>
        <v>0</v>
      </c>
      <c r="K148" s="9">
        <v>0</v>
      </c>
      <c r="L148" s="9" t="s">
        <v>23</v>
      </c>
    </row>
    <row r="149" spans="1:12" ht="39.950000000000003" customHeight="1">
      <c r="A149" s="7">
        <v>4723</v>
      </c>
      <c r="B149" s="8" t="s">
        <v>537</v>
      </c>
      <c r="C149" s="7" t="s">
        <v>538</v>
      </c>
      <c r="D149" s="9">
        <f>SUM(E149,F149)</f>
        <v>20400000</v>
      </c>
      <c r="E149" s="9">
        <v>20400000</v>
      </c>
      <c r="F149" s="9" t="s">
        <v>23</v>
      </c>
      <c r="G149" s="9">
        <f>SUM(H149,I149)</f>
        <v>20400000</v>
      </c>
      <c r="H149" s="9">
        <v>20400000</v>
      </c>
      <c r="I149" s="9" t="s">
        <v>23</v>
      </c>
      <c r="J149" s="9">
        <f>SUM(K149,L149)</f>
        <v>925730</v>
      </c>
      <c r="K149" s="9">
        <v>925730</v>
      </c>
      <c r="L149" s="9" t="s">
        <v>23</v>
      </c>
    </row>
    <row r="150" spans="1:12" ht="39.950000000000003" customHeight="1">
      <c r="A150" s="7">
        <v>4724</v>
      </c>
      <c r="B150" s="8" t="s">
        <v>539</v>
      </c>
      <c r="C150" s="7" t="s">
        <v>540</v>
      </c>
      <c r="D150" s="9">
        <f>SUM(E150,F150)</f>
        <v>0</v>
      </c>
      <c r="E150" s="9">
        <v>0</v>
      </c>
      <c r="F150" s="9" t="s">
        <v>23</v>
      </c>
      <c r="G150" s="9">
        <f>SUM(H150,I150)</f>
        <v>0</v>
      </c>
      <c r="H150" s="9">
        <v>0</v>
      </c>
      <c r="I150" s="9" t="s">
        <v>23</v>
      </c>
      <c r="J150" s="9">
        <f>SUM(K150,L150)</f>
        <v>0</v>
      </c>
      <c r="K150" s="9">
        <v>0</v>
      </c>
      <c r="L150" s="9" t="s">
        <v>23</v>
      </c>
    </row>
    <row r="151" spans="1:12" ht="39.950000000000003" customHeight="1">
      <c r="A151" s="7">
        <v>4730</v>
      </c>
      <c r="B151" s="8" t="s">
        <v>541</v>
      </c>
      <c r="C151" s="7" t="s">
        <v>369</v>
      </c>
      <c r="D151" s="9">
        <f>SUM(D153)</f>
        <v>0</v>
      </c>
      <c r="E151" s="9">
        <f>SUM(E153)</f>
        <v>0</v>
      </c>
      <c r="F151" s="9" t="s">
        <v>23</v>
      </c>
      <c r="G151" s="9">
        <f>SUM(G153)</f>
        <v>0</v>
      </c>
      <c r="H151" s="9">
        <f>SUM(H153)</f>
        <v>0</v>
      </c>
      <c r="I151" s="9" t="s">
        <v>23</v>
      </c>
      <c r="J151" s="9">
        <f>SUM(J153)</f>
        <v>0</v>
      </c>
      <c r="K151" s="9">
        <f>SUM(K153)</f>
        <v>0</v>
      </c>
      <c r="L151" s="9" t="s">
        <v>23</v>
      </c>
    </row>
    <row r="152" spans="1:12" ht="39.950000000000003" customHeight="1">
      <c r="A152" s="7"/>
      <c r="B152" s="8" t="s">
        <v>167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39.950000000000003" customHeight="1">
      <c r="A153" s="7">
        <v>4731</v>
      </c>
      <c r="B153" s="8" t="s">
        <v>542</v>
      </c>
      <c r="C153" s="7" t="s">
        <v>543</v>
      </c>
      <c r="D153" s="9">
        <f>SUM(E153,F153)</f>
        <v>0</v>
      </c>
      <c r="E153" s="9">
        <v>0</v>
      </c>
      <c r="F153" s="9" t="s">
        <v>23</v>
      </c>
      <c r="G153" s="9">
        <f>SUM(H153,I153)</f>
        <v>0</v>
      </c>
      <c r="H153" s="9">
        <v>0</v>
      </c>
      <c r="I153" s="9" t="s">
        <v>23</v>
      </c>
      <c r="J153" s="9">
        <f>SUM(K153,L153)</f>
        <v>0</v>
      </c>
      <c r="K153" s="9">
        <v>0</v>
      </c>
      <c r="L153" s="9" t="s">
        <v>23</v>
      </c>
    </row>
    <row r="154" spans="1:12" ht="39.950000000000003" customHeight="1">
      <c r="A154" s="7">
        <v>4740</v>
      </c>
      <c r="B154" s="8" t="s">
        <v>544</v>
      </c>
      <c r="C154" s="7" t="s">
        <v>369</v>
      </c>
      <c r="D154" s="9">
        <f>SUM(D156:D157)</f>
        <v>0</v>
      </c>
      <c r="E154" s="9">
        <f>SUM(E156:E157)</f>
        <v>0</v>
      </c>
      <c r="F154" s="9" t="s">
        <v>23</v>
      </c>
      <c r="G154" s="9">
        <f>SUM(G156:G157)</f>
        <v>0</v>
      </c>
      <c r="H154" s="9">
        <f>SUM(H156:H157)</f>
        <v>0</v>
      </c>
      <c r="I154" s="9" t="s">
        <v>23</v>
      </c>
      <c r="J154" s="9">
        <f>SUM(J156:J157)</f>
        <v>0</v>
      </c>
      <c r="K154" s="9">
        <f>SUM(K156:K157)</f>
        <v>0</v>
      </c>
      <c r="L154" s="9" t="s">
        <v>23</v>
      </c>
    </row>
    <row r="155" spans="1:12" ht="39.950000000000003" customHeight="1">
      <c r="A155" s="7"/>
      <c r="B155" s="8" t="s">
        <v>167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39.950000000000003" customHeight="1">
      <c r="A156" s="7">
        <v>4741</v>
      </c>
      <c r="B156" s="8" t="s">
        <v>545</v>
      </c>
      <c r="C156" s="7" t="s">
        <v>546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>
      <c r="A157" s="7">
        <v>4742</v>
      </c>
      <c r="B157" s="8" t="s">
        <v>547</v>
      </c>
      <c r="C157" s="7" t="s">
        <v>548</v>
      </c>
      <c r="D157" s="9">
        <f>SUM(E157,F157)</f>
        <v>0</v>
      </c>
      <c r="E157" s="9">
        <v>0</v>
      </c>
      <c r="F157" s="9" t="s">
        <v>23</v>
      </c>
      <c r="G157" s="9">
        <f>SUM(H157,I157)</f>
        <v>0</v>
      </c>
      <c r="H157" s="9">
        <v>0</v>
      </c>
      <c r="I157" s="9" t="s">
        <v>23</v>
      </c>
      <c r="J157" s="9">
        <f>SUM(K157,L157)</f>
        <v>0</v>
      </c>
      <c r="K157" s="9">
        <v>0</v>
      </c>
      <c r="L157" s="9" t="s">
        <v>23</v>
      </c>
    </row>
    <row r="158" spans="1:12" ht="39.950000000000003" customHeight="1">
      <c r="A158" s="7">
        <v>4750</v>
      </c>
      <c r="B158" s="8" t="s">
        <v>549</v>
      </c>
      <c r="C158" s="7" t="s">
        <v>369</v>
      </c>
      <c r="D158" s="9">
        <f>SUM(D160)</f>
        <v>0</v>
      </c>
      <c r="E158" s="9">
        <f>SUM(E160)</f>
        <v>0</v>
      </c>
      <c r="F158" s="9" t="s">
        <v>23</v>
      </c>
      <c r="G158" s="9">
        <f>SUM(G160)</f>
        <v>0</v>
      </c>
      <c r="H158" s="9">
        <f>SUM(H160)</f>
        <v>0</v>
      </c>
      <c r="I158" s="9" t="s">
        <v>23</v>
      </c>
      <c r="J158" s="9">
        <f>SUM(J160)</f>
        <v>0</v>
      </c>
      <c r="K158" s="9">
        <f>SUM(K160)</f>
        <v>0</v>
      </c>
      <c r="L158" s="9" t="s">
        <v>23</v>
      </c>
    </row>
    <row r="159" spans="1:12" ht="39.950000000000003" customHeight="1">
      <c r="A159" s="7"/>
      <c r="B159" s="8" t="s">
        <v>167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39.950000000000003" customHeight="1">
      <c r="A160" s="7">
        <v>4751</v>
      </c>
      <c r="B160" s="8" t="s">
        <v>550</v>
      </c>
      <c r="C160" s="7" t="s">
        <v>551</v>
      </c>
      <c r="D160" s="9">
        <f>SUM(E160,F160)</f>
        <v>0</v>
      </c>
      <c r="E160" s="9">
        <v>0</v>
      </c>
      <c r="F160" s="9" t="s">
        <v>23</v>
      </c>
      <c r="G160" s="9">
        <f>SUM(H160,I160)</f>
        <v>0</v>
      </c>
      <c r="H160" s="9">
        <v>0</v>
      </c>
      <c r="I160" s="9" t="s">
        <v>23</v>
      </c>
      <c r="J160" s="9">
        <f>SUM(K160,L160)</f>
        <v>0</v>
      </c>
      <c r="K160" s="9">
        <v>0</v>
      </c>
      <c r="L160" s="9" t="s">
        <v>23</v>
      </c>
    </row>
    <row r="161" spans="1:12" ht="39.950000000000003" customHeight="1">
      <c r="A161" s="7">
        <v>4760</v>
      </c>
      <c r="B161" s="8" t="s">
        <v>552</v>
      </c>
      <c r="C161" s="7" t="s">
        <v>369</v>
      </c>
      <c r="D161" s="9">
        <f>SUM(D163)</f>
        <v>0</v>
      </c>
      <c r="E161" s="9">
        <f>SUM(E163)</f>
        <v>0</v>
      </c>
      <c r="F161" s="9" t="s">
        <v>23</v>
      </c>
      <c r="G161" s="9">
        <f>SUM(G163)</f>
        <v>0</v>
      </c>
      <c r="H161" s="9">
        <f>SUM(H163)</f>
        <v>0</v>
      </c>
      <c r="I161" s="9" t="s">
        <v>23</v>
      </c>
      <c r="J161" s="9">
        <f>SUM(J163)</f>
        <v>0</v>
      </c>
      <c r="K161" s="9">
        <f>SUM(K163)</f>
        <v>0</v>
      </c>
      <c r="L161" s="9" t="s">
        <v>23</v>
      </c>
    </row>
    <row r="162" spans="1:12" ht="39.950000000000003" customHeight="1">
      <c r="A162" s="7"/>
      <c r="B162" s="8" t="s">
        <v>167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39.950000000000003" customHeight="1">
      <c r="A163" s="7">
        <v>4761</v>
      </c>
      <c r="B163" s="8" t="s">
        <v>553</v>
      </c>
      <c r="C163" s="7" t="s">
        <v>554</v>
      </c>
      <c r="D163" s="9">
        <f>SUM(E163,F163)</f>
        <v>0</v>
      </c>
      <c r="E163" s="9">
        <v>0</v>
      </c>
      <c r="F163" s="9" t="s">
        <v>23</v>
      </c>
      <c r="G163" s="9">
        <f>SUM(H163,I163)</f>
        <v>0</v>
      </c>
      <c r="H163" s="9">
        <v>0</v>
      </c>
      <c r="I163" s="9" t="s">
        <v>23</v>
      </c>
      <c r="J163" s="9">
        <f>SUM(K163,L163)</f>
        <v>0</v>
      </c>
      <c r="K163" s="9">
        <v>0</v>
      </c>
      <c r="L163" s="9" t="s">
        <v>23</v>
      </c>
    </row>
    <row r="164" spans="1:12" ht="39.950000000000003" customHeight="1">
      <c r="A164" s="7">
        <v>4770</v>
      </c>
      <c r="B164" s="8" t="s">
        <v>555</v>
      </c>
      <c r="C164" s="7" t="s">
        <v>369</v>
      </c>
      <c r="D164" s="9">
        <f t="shared" ref="D164:L164" si="12">SUM(D166)</f>
        <v>525584000</v>
      </c>
      <c r="E164" s="9">
        <f t="shared" si="12"/>
        <v>525584000</v>
      </c>
      <c r="F164" s="9">
        <f t="shared" si="12"/>
        <v>0</v>
      </c>
      <c r="G164" s="9">
        <f t="shared" si="12"/>
        <v>510089200</v>
      </c>
      <c r="H164" s="9">
        <f t="shared" si="12"/>
        <v>515634000</v>
      </c>
      <c r="I164" s="9">
        <f t="shared" si="12"/>
        <v>0</v>
      </c>
      <c r="J164" s="9">
        <f t="shared" si="12"/>
        <v>0</v>
      </c>
      <c r="K164" s="9">
        <f t="shared" si="12"/>
        <v>0</v>
      </c>
      <c r="L164" s="9">
        <f t="shared" si="12"/>
        <v>0</v>
      </c>
    </row>
    <row r="165" spans="1:12" ht="39.950000000000003" customHeight="1">
      <c r="A165" s="7"/>
      <c r="B165" s="8" t="s">
        <v>167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39.950000000000003" customHeight="1">
      <c r="A166" s="7">
        <v>4771</v>
      </c>
      <c r="B166" s="8" t="s">
        <v>556</v>
      </c>
      <c r="C166" s="7" t="s">
        <v>557</v>
      </c>
      <c r="D166" s="9">
        <v>525584000</v>
      </c>
      <c r="E166" s="9">
        <v>525584000</v>
      </c>
      <c r="F166" s="9">
        <v>0</v>
      </c>
      <c r="G166" s="9">
        <v>510089200</v>
      </c>
      <c r="H166" s="9">
        <v>515634000</v>
      </c>
      <c r="I166" s="9">
        <v>0</v>
      </c>
      <c r="J166" s="9">
        <v>0</v>
      </c>
      <c r="K166" s="9">
        <v>0</v>
      </c>
      <c r="L166" s="9">
        <v>0</v>
      </c>
    </row>
    <row r="167" spans="1:12" ht="39.950000000000003" customHeight="1">
      <c r="A167" s="7">
        <v>4772</v>
      </c>
      <c r="B167" s="8" t="s">
        <v>558</v>
      </c>
      <c r="C167" s="7" t="s">
        <v>369</v>
      </c>
      <c r="D167" s="9">
        <f>SUM(E167,F167)</f>
        <v>0</v>
      </c>
      <c r="E167" s="9">
        <v>0</v>
      </c>
      <c r="F167" s="9" t="s">
        <v>23</v>
      </c>
      <c r="G167" s="9">
        <f>SUM(H167,I167)</f>
        <v>5544800</v>
      </c>
      <c r="H167" s="9">
        <v>5544800</v>
      </c>
      <c r="I167" s="9" t="s">
        <v>23</v>
      </c>
      <c r="J167" s="9">
        <f>SUM(K167,L167)</f>
        <v>0</v>
      </c>
      <c r="K167" s="9">
        <v>0</v>
      </c>
      <c r="L167" s="9" t="s">
        <v>23</v>
      </c>
    </row>
    <row r="168" spans="1:12" ht="39.950000000000003" customHeight="1">
      <c r="A168" s="7">
        <v>5000</v>
      </c>
      <c r="B168" s="8" t="s">
        <v>559</v>
      </c>
      <c r="C168" s="7" t="s">
        <v>369</v>
      </c>
      <c r="D168" s="9">
        <f>SUM(D170,D188,D194,D197,D203)</f>
        <v>5000000</v>
      </c>
      <c r="E168" s="9" t="s">
        <v>23</v>
      </c>
      <c r="F168" s="9">
        <f>SUM(F170,F188,F194,F197,F203)</f>
        <v>5000000</v>
      </c>
      <c r="G168" s="9">
        <f>SUM(G170,G188,G194,G197,G203)</f>
        <v>785850124.39999998</v>
      </c>
      <c r="H168" s="9" t="s">
        <v>23</v>
      </c>
      <c r="I168" s="9">
        <f>SUM(I170,I188,I194,I197,I203)</f>
        <v>785850124.39999998</v>
      </c>
      <c r="J168" s="9">
        <f>SUM(J170,J188,J194,J197,J203)</f>
        <v>304388834</v>
      </c>
      <c r="K168" s="9" t="s">
        <v>23</v>
      </c>
      <c r="L168" s="9">
        <f>SUM(L170,L188,L194,L197,L203)</f>
        <v>304388834</v>
      </c>
    </row>
    <row r="169" spans="1:12" ht="39.950000000000003" customHeight="1">
      <c r="A169" s="7"/>
      <c r="B169" s="8" t="s">
        <v>367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9.950000000000003" customHeight="1">
      <c r="A170" s="7">
        <v>5100</v>
      </c>
      <c r="B170" s="8" t="s">
        <v>560</v>
      </c>
      <c r="C170" s="7" t="s">
        <v>369</v>
      </c>
      <c r="D170" s="9">
        <f>SUM(D172,D177,D182)</f>
        <v>5000000</v>
      </c>
      <c r="E170" s="9" t="s">
        <v>23</v>
      </c>
      <c r="F170" s="9">
        <f>SUM(F172,F177,F182)</f>
        <v>5000000</v>
      </c>
      <c r="G170" s="9">
        <f>SUM(G172,G177,G182)</f>
        <v>785850124.39999998</v>
      </c>
      <c r="H170" s="9" t="s">
        <v>23</v>
      </c>
      <c r="I170" s="9">
        <f>SUM(I172,I177,I182)</f>
        <v>785850124.39999998</v>
      </c>
      <c r="J170" s="9">
        <f>SUM(J172,J177,J182)</f>
        <v>304388834</v>
      </c>
      <c r="K170" s="9" t="s">
        <v>23</v>
      </c>
      <c r="L170" s="9">
        <f>SUM(L172,L177,L182)</f>
        <v>304388834</v>
      </c>
    </row>
    <row r="171" spans="1:12" ht="39.950000000000003" customHeight="1">
      <c r="A171" s="7"/>
      <c r="B171" s="8" t="s">
        <v>367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39.950000000000003" customHeight="1">
      <c r="A172" s="7">
        <v>5110</v>
      </c>
      <c r="B172" s="8" t="s">
        <v>561</v>
      </c>
      <c r="C172" s="7" t="s">
        <v>369</v>
      </c>
      <c r="D172" s="9">
        <f>SUM(D174:D176)</f>
        <v>0</v>
      </c>
      <c r="E172" s="9" t="s">
        <v>23</v>
      </c>
      <c r="F172" s="9">
        <f>SUM(F174:F176)</f>
        <v>0</v>
      </c>
      <c r="G172" s="9">
        <f>SUM(G174:G176)</f>
        <v>724850124.39999998</v>
      </c>
      <c r="H172" s="9" t="s">
        <v>23</v>
      </c>
      <c r="I172" s="9">
        <f>SUM(I174:I176)</f>
        <v>724850124.39999998</v>
      </c>
      <c r="J172" s="9">
        <f>SUM(J174:J176)</f>
        <v>302583834</v>
      </c>
      <c r="K172" s="9" t="s">
        <v>23</v>
      </c>
      <c r="L172" s="9">
        <f>SUM(L174:L176)</f>
        <v>302583834</v>
      </c>
    </row>
    <row r="173" spans="1:12" ht="39.950000000000003" customHeight="1">
      <c r="A173" s="7"/>
      <c r="B173" s="8" t="s">
        <v>167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9.950000000000003" customHeight="1">
      <c r="A174" s="7">
        <v>5111</v>
      </c>
      <c r="B174" s="8" t="s">
        <v>562</v>
      </c>
      <c r="C174" s="7" t="s">
        <v>563</v>
      </c>
      <c r="D174" s="9">
        <f>SUM(E174,F174)</f>
        <v>0</v>
      </c>
      <c r="E174" s="9" t="s">
        <v>23</v>
      </c>
      <c r="F174" s="9">
        <v>0</v>
      </c>
      <c r="G174" s="9">
        <f>SUM(H174,I174)</f>
        <v>0</v>
      </c>
      <c r="H174" s="9" t="s">
        <v>23</v>
      </c>
      <c r="I174" s="9">
        <v>0</v>
      </c>
      <c r="J174" s="9">
        <f>SUM(K174,L174)</f>
        <v>0</v>
      </c>
      <c r="K174" s="9" t="s">
        <v>23</v>
      </c>
      <c r="L174" s="9">
        <v>0</v>
      </c>
    </row>
    <row r="175" spans="1:12" ht="39.950000000000003" customHeight="1">
      <c r="A175" s="7">
        <v>5112</v>
      </c>
      <c r="B175" s="8" t="s">
        <v>564</v>
      </c>
      <c r="C175" s="7" t="s">
        <v>565</v>
      </c>
      <c r="D175" s="9">
        <f>SUM(E175,F175)</f>
        <v>0</v>
      </c>
      <c r="E175" s="9" t="s">
        <v>23</v>
      </c>
      <c r="F175" s="9">
        <v>0</v>
      </c>
      <c r="G175" s="9">
        <f>SUM(H175,I175)</f>
        <v>103432000</v>
      </c>
      <c r="H175" s="9" t="s">
        <v>23</v>
      </c>
      <c r="I175" s="9">
        <v>103432000</v>
      </c>
      <c r="J175" s="9">
        <f>SUM(K175,L175)</f>
        <v>70848400</v>
      </c>
      <c r="K175" s="9" t="s">
        <v>23</v>
      </c>
      <c r="L175" s="9">
        <v>70848400</v>
      </c>
    </row>
    <row r="176" spans="1:12" ht="39.950000000000003" customHeight="1">
      <c r="A176" s="7">
        <v>5113</v>
      </c>
      <c r="B176" s="8" t="s">
        <v>566</v>
      </c>
      <c r="C176" s="7" t="s">
        <v>567</v>
      </c>
      <c r="D176" s="9">
        <f>SUM(E176,F176)</f>
        <v>0</v>
      </c>
      <c r="E176" s="9" t="s">
        <v>23</v>
      </c>
      <c r="F176" s="9">
        <v>0</v>
      </c>
      <c r="G176" s="9">
        <f>SUM(H176,I176)</f>
        <v>621418124.39999998</v>
      </c>
      <c r="H176" s="9" t="s">
        <v>23</v>
      </c>
      <c r="I176" s="9">
        <v>621418124.39999998</v>
      </c>
      <c r="J176" s="9">
        <f>SUM(K176,L176)</f>
        <v>231735434</v>
      </c>
      <c r="K176" s="9" t="s">
        <v>23</v>
      </c>
      <c r="L176" s="9">
        <v>231735434</v>
      </c>
    </row>
    <row r="177" spans="1:12" ht="39.950000000000003" customHeight="1">
      <c r="A177" s="7">
        <v>5120</v>
      </c>
      <c r="B177" s="8" t="s">
        <v>568</v>
      </c>
      <c r="C177" s="7" t="s">
        <v>369</v>
      </c>
      <c r="D177" s="9">
        <f>SUM(D179:D181)</f>
        <v>5000000</v>
      </c>
      <c r="E177" s="9" t="s">
        <v>23</v>
      </c>
      <c r="F177" s="9">
        <f>SUM(F179:F181)</f>
        <v>5000000</v>
      </c>
      <c r="G177" s="9">
        <f>SUM(G179:G181)</f>
        <v>57000000</v>
      </c>
      <c r="H177" s="9" t="s">
        <v>23</v>
      </c>
      <c r="I177" s="9">
        <f>SUM(I179:I181)</f>
        <v>57000000</v>
      </c>
      <c r="J177" s="9">
        <f>SUM(J179:J181)</f>
        <v>1310000</v>
      </c>
      <c r="K177" s="9" t="s">
        <v>23</v>
      </c>
      <c r="L177" s="9">
        <f>SUM(L179:L181)</f>
        <v>1310000</v>
      </c>
    </row>
    <row r="178" spans="1:12" ht="39.950000000000003" customHeight="1">
      <c r="A178" s="7"/>
      <c r="B178" s="8" t="s">
        <v>167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39.950000000000003" customHeight="1">
      <c r="A179" s="7">
        <v>5121</v>
      </c>
      <c r="B179" s="8" t="s">
        <v>569</v>
      </c>
      <c r="C179" s="7" t="s">
        <v>570</v>
      </c>
      <c r="D179" s="9">
        <f>SUM(E179,F179)</f>
        <v>0</v>
      </c>
      <c r="E179" s="9" t="s">
        <v>23</v>
      </c>
      <c r="F179" s="9">
        <v>0</v>
      </c>
      <c r="G179" s="9">
        <f>SUM(H179,I179)</f>
        <v>33000000</v>
      </c>
      <c r="H179" s="9" t="s">
        <v>23</v>
      </c>
      <c r="I179" s="9">
        <v>33000000</v>
      </c>
      <c r="J179" s="9">
        <f>SUM(K179,L179)</f>
        <v>0</v>
      </c>
      <c r="K179" s="9" t="s">
        <v>23</v>
      </c>
      <c r="L179" s="9">
        <v>0</v>
      </c>
    </row>
    <row r="180" spans="1:12" ht="39.950000000000003" customHeight="1">
      <c r="A180" s="7">
        <v>5122</v>
      </c>
      <c r="B180" s="8" t="s">
        <v>571</v>
      </c>
      <c r="C180" s="7" t="s">
        <v>572</v>
      </c>
      <c r="D180" s="9">
        <f>SUM(E180,F180)</f>
        <v>5000000</v>
      </c>
      <c r="E180" s="9" t="s">
        <v>23</v>
      </c>
      <c r="F180" s="9">
        <v>5000000</v>
      </c>
      <c r="G180" s="9">
        <f>SUM(H180,I180)</f>
        <v>14000000</v>
      </c>
      <c r="H180" s="9" t="s">
        <v>23</v>
      </c>
      <c r="I180" s="9">
        <v>14000000</v>
      </c>
      <c r="J180" s="9">
        <f>SUM(K180,L180)</f>
        <v>1310000</v>
      </c>
      <c r="K180" s="9" t="s">
        <v>23</v>
      </c>
      <c r="L180" s="9">
        <v>1310000</v>
      </c>
    </row>
    <row r="181" spans="1:12" ht="39.950000000000003" customHeight="1">
      <c r="A181" s="7">
        <v>5123</v>
      </c>
      <c r="B181" s="8" t="s">
        <v>573</v>
      </c>
      <c r="C181" s="7" t="s">
        <v>574</v>
      </c>
      <c r="D181" s="9">
        <f>SUM(E181,F181)</f>
        <v>0</v>
      </c>
      <c r="E181" s="9" t="s">
        <v>23</v>
      </c>
      <c r="F181" s="9">
        <v>0</v>
      </c>
      <c r="G181" s="9">
        <f>SUM(H181,I181)</f>
        <v>10000000</v>
      </c>
      <c r="H181" s="9" t="s">
        <v>23</v>
      </c>
      <c r="I181" s="9">
        <v>10000000</v>
      </c>
      <c r="J181" s="9">
        <f>SUM(K181,L181)</f>
        <v>0</v>
      </c>
      <c r="K181" s="9" t="s">
        <v>23</v>
      </c>
      <c r="L181" s="9">
        <v>0</v>
      </c>
    </row>
    <row r="182" spans="1:12" ht="39.950000000000003" customHeight="1">
      <c r="A182" s="7">
        <v>5130</v>
      </c>
      <c r="B182" s="8" t="s">
        <v>575</v>
      </c>
      <c r="C182" s="7" t="s">
        <v>369</v>
      </c>
      <c r="D182" s="9">
        <f>SUM(D184:D187)</f>
        <v>0</v>
      </c>
      <c r="E182" s="9" t="s">
        <v>23</v>
      </c>
      <c r="F182" s="9">
        <f>SUM(F184:F187)</f>
        <v>0</v>
      </c>
      <c r="G182" s="9">
        <f>SUM(G184:G187)</f>
        <v>4000000</v>
      </c>
      <c r="H182" s="9" t="s">
        <v>23</v>
      </c>
      <c r="I182" s="9">
        <f>SUM(I184:I187)</f>
        <v>4000000</v>
      </c>
      <c r="J182" s="9">
        <f>SUM(J184:J187)</f>
        <v>495000</v>
      </c>
      <c r="K182" s="9" t="s">
        <v>23</v>
      </c>
      <c r="L182" s="9">
        <f>SUM(L184:L187)</f>
        <v>495000</v>
      </c>
    </row>
    <row r="183" spans="1:12" ht="39.950000000000003" customHeight="1">
      <c r="A183" s="7"/>
      <c r="B183" s="8" t="s">
        <v>167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39.950000000000003" customHeight="1">
      <c r="A184" s="7">
        <v>5131</v>
      </c>
      <c r="B184" s="8" t="s">
        <v>576</v>
      </c>
      <c r="C184" s="7" t="s">
        <v>577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950000000000003" customHeight="1">
      <c r="A185" s="7">
        <v>5132</v>
      </c>
      <c r="B185" s="8" t="s">
        <v>578</v>
      </c>
      <c r="C185" s="7" t="s">
        <v>579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950000000000003" customHeight="1">
      <c r="A186" s="7">
        <v>5133</v>
      </c>
      <c r="B186" s="8" t="s">
        <v>580</v>
      </c>
      <c r="C186" s="7" t="s">
        <v>581</v>
      </c>
      <c r="D186" s="9">
        <f>SUM(E186,F186)</f>
        <v>0</v>
      </c>
      <c r="E186" s="9" t="s">
        <v>23</v>
      </c>
      <c r="F186" s="9">
        <v>0</v>
      </c>
      <c r="G186" s="9">
        <f>SUM(H186,I186)</f>
        <v>0</v>
      </c>
      <c r="H186" s="9" t="s">
        <v>23</v>
      </c>
      <c r="I186" s="9">
        <v>0</v>
      </c>
      <c r="J186" s="9">
        <f>SUM(K186,L186)</f>
        <v>0</v>
      </c>
      <c r="K186" s="9" t="s">
        <v>23</v>
      </c>
      <c r="L186" s="9">
        <v>0</v>
      </c>
    </row>
    <row r="187" spans="1:12" ht="39.950000000000003" customHeight="1">
      <c r="A187" s="7">
        <v>5134</v>
      </c>
      <c r="B187" s="8" t="s">
        <v>582</v>
      </c>
      <c r="C187" s="7" t="s">
        <v>583</v>
      </c>
      <c r="D187" s="9">
        <f>SUM(E187,F187)</f>
        <v>0</v>
      </c>
      <c r="E187" s="9" t="s">
        <v>23</v>
      </c>
      <c r="F187" s="9">
        <v>0</v>
      </c>
      <c r="G187" s="9">
        <f>SUM(H187,I187)</f>
        <v>4000000</v>
      </c>
      <c r="H187" s="9" t="s">
        <v>23</v>
      </c>
      <c r="I187" s="9">
        <v>4000000</v>
      </c>
      <c r="J187" s="9">
        <f>SUM(K187,L187)</f>
        <v>495000</v>
      </c>
      <c r="K187" s="9" t="s">
        <v>23</v>
      </c>
      <c r="L187" s="9">
        <v>495000</v>
      </c>
    </row>
    <row r="188" spans="1:12" ht="39.950000000000003" customHeight="1">
      <c r="A188" s="7">
        <v>5200</v>
      </c>
      <c r="B188" s="8" t="s">
        <v>584</v>
      </c>
      <c r="C188" s="7" t="s">
        <v>369</v>
      </c>
      <c r="D188" s="9">
        <f>SUM(D190:D193)</f>
        <v>0</v>
      </c>
      <c r="E188" s="9" t="s">
        <v>23</v>
      </c>
      <c r="F188" s="9">
        <f>SUM(F190:F193)</f>
        <v>0</v>
      </c>
      <c r="G188" s="9">
        <f>SUM(G190:G193)</f>
        <v>0</v>
      </c>
      <c r="H188" s="9" t="s">
        <v>23</v>
      </c>
      <c r="I188" s="9">
        <f>SUM(I190:I193)</f>
        <v>0</v>
      </c>
      <c r="J188" s="9">
        <f>SUM(J190:J193)</f>
        <v>0</v>
      </c>
      <c r="K188" s="9" t="s">
        <v>23</v>
      </c>
      <c r="L188" s="9">
        <f>SUM(L190:L193)</f>
        <v>0</v>
      </c>
    </row>
    <row r="189" spans="1:12" ht="39.950000000000003" customHeight="1">
      <c r="A189" s="7"/>
      <c r="B189" s="8" t="s">
        <v>367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39.950000000000003" customHeight="1">
      <c r="A190" s="7">
        <v>5211</v>
      </c>
      <c r="B190" s="8" t="s">
        <v>585</v>
      </c>
      <c r="C190" s="7" t="s">
        <v>586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950000000000003" customHeight="1">
      <c r="A191" s="7">
        <v>5221</v>
      </c>
      <c r="B191" s="8" t="s">
        <v>587</v>
      </c>
      <c r="C191" s="7" t="s">
        <v>588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950000000000003" customHeight="1">
      <c r="A192" s="7">
        <v>5231</v>
      </c>
      <c r="B192" s="8" t="s">
        <v>589</v>
      </c>
      <c r="C192" s="7" t="s">
        <v>590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customHeight="1">
      <c r="A193" s="7">
        <v>5241</v>
      </c>
      <c r="B193" s="8" t="s">
        <v>591</v>
      </c>
      <c r="C193" s="7" t="s">
        <v>592</v>
      </c>
      <c r="D193" s="9">
        <f>SUM(E193,F193)</f>
        <v>0</v>
      </c>
      <c r="E193" s="9" t="s">
        <v>23</v>
      </c>
      <c r="F193" s="9">
        <v>0</v>
      </c>
      <c r="G193" s="9">
        <f>SUM(H193,I193)</f>
        <v>0</v>
      </c>
      <c r="H193" s="9" t="s">
        <v>23</v>
      </c>
      <c r="I193" s="9">
        <v>0</v>
      </c>
      <c r="J193" s="9">
        <f>SUM(K193,L193)</f>
        <v>0</v>
      </c>
      <c r="K193" s="9" t="s">
        <v>23</v>
      </c>
      <c r="L193" s="9">
        <v>0</v>
      </c>
    </row>
    <row r="194" spans="1:12" ht="39.950000000000003" customHeight="1">
      <c r="A194" s="7">
        <v>5300</v>
      </c>
      <c r="B194" s="8" t="s">
        <v>593</v>
      </c>
      <c r="C194" s="7" t="s">
        <v>369</v>
      </c>
      <c r="D194" s="9">
        <f>SUM(D196)</f>
        <v>0</v>
      </c>
      <c r="E194" s="9" t="s">
        <v>23</v>
      </c>
      <c r="F194" s="9">
        <f>SUM(F196)</f>
        <v>0</v>
      </c>
      <c r="G194" s="9">
        <f>SUM(G196)</f>
        <v>0</v>
      </c>
      <c r="H194" s="9" t="s">
        <v>23</v>
      </c>
      <c r="I194" s="9">
        <f>SUM(I196)</f>
        <v>0</v>
      </c>
      <c r="J194" s="9">
        <f>SUM(J196)</f>
        <v>0</v>
      </c>
      <c r="K194" s="9" t="s">
        <v>23</v>
      </c>
      <c r="L194" s="9">
        <f>SUM(L196)</f>
        <v>0</v>
      </c>
    </row>
    <row r="195" spans="1:12" ht="39.950000000000003" customHeight="1">
      <c r="A195" s="7"/>
      <c r="B195" s="8" t="s">
        <v>367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39.950000000000003" customHeight="1">
      <c r="A196" s="7">
        <v>5311</v>
      </c>
      <c r="B196" s="8" t="s">
        <v>594</v>
      </c>
      <c r="C196" s="7" t="s">
        <v>595</v>
      </c>
      <c r="D196" s="9">
        <f>SUM(E196,F196)</f>
        <v>0</v>
      </c>
      <c r="E196" s="9" t="s">
        <v>23</v>
      </c>
      <c r="F196" s="9">
        <v>0</v>
      </c>
      <c r="G196" s="9">
        <f>SUM(H196,I196)</f>
        <v>0</v>
      </c>
      <c r="H196" s="9" t="s">
        <v>23</v>
      </c>
      <c r="I196" s="9">
        <v>0</v>
      </c>
      <c r="J196" s="9">
        <f>SUM(K196,L196)</f>
        <v>0</v>
      </c>
      <c r="K196" s="9" t="s">
        <v>23</v>
      </c>
      <c r="L196" s="9">
        <v>0</v>
      </c>
    </row>
    <row r="197" spans="1:12" ht="39.950000000000003" customHeight="1">
      <c r="A197" s="7">
        <v>5400</v>
      </c>
      <c r="B197" s="8" t="s">
        <v>596</v>
      </c>
      <c r="C197" s="7" t="s">
        <v>369</v>
      </c>
      <c r="D197" s="9">
        <f>SUM(D199:D202)</f>
        <v>0</v>
      </c>
      <c r="E197" s="9" t="s">
        <v>23</v>
      </c>
      <c r="F197" s="9">
        <f>SUM(F199:F202)</f>
        <v>0</v>
      </c>
      <c r="G197" s="9">
        <f>SUM(G199:G202)</f>
        <v>0</v>
      </c>
      <c r="H197" s="9" t="s">
        <v>23</v>
      </c>
      <c r="I197" s="9">
        <f>SUM(I199:I202)</f>
        <v>0</v>
      </c>
      <c r="J197" s="9">
        <f>SUM(J199:J202)</f>
        <v>0</v>
      </c>
      <c r="K197" s="9" t="s">
        <v>23</v>
      </c>
      <c r="L197" s="9">
        <f>SUM(L199:L202)</f>
        <v>0</v>
      </c>
    </row>
    <row r="198" spans="1:12" ht="39.950000000000003" customHeight="1">
      <c r="A198" s="7"/>
      <c r="B198" s="8" t="s">
        <v>367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39.950000000000003" customHeight="1">
      <c r="A199" s="7">
        <v>5411</v>
      </c>
      <c r="B199" s="8" t="s">
        <v>597</v>
      </c>
      <c r="C199" s="7" t="s">
        <v>598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950000000000003" customHeight="1">
      <c r="A200" s="7">
        <v>5421</v>
      </c>
      <c r="B200" s="8" t="s">
        <v>599</v>
      </c>
      <c r="C200" s="7" t="s">
        <v>600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950000000000003" customHeight="1">
      <c r="A201" s="7">
        <v>5431</v>
      </c>
      <c r="B201" s="8" t="s">
        <v>601</v>
      </c>
      <c r="C201" s="7" t="s">
        <v>602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>
      <c r="A202" s="7">
        <v>5441</v>
      </c>
      <c r="B202" s="8" t="s">
        <v>603</v>
      </c>
      <c r="C202" s="7" t="s">
        <v>604</v>
      </c>
      <c r="D202" s="9">
        <f>SUM(E202,F202)</f>
        <v>0</v>
      </c>
      <c r="E202" s="9" t="s">
        <v>23</v>
      </c>
      <c r="F202" s="9">
        <v>0</v>
      </c>
      <c r="G202" s="9">
        <f>SUM(H202,I202)</f>
        <v>0</v>
      </c>
      <c r="H202" s="9" t="s">
        <v>23</v>
      </c>
      <c r="I202" s="9">
        <v>0</v>
      </c>
      <c r="J202" s="9">
        <f>SUM(K202,L202)</f>
        <v>0</v>
      </c>
      <c r="K202" s="9" t="s">
        <v>23</v>
      </c>
      <c r="L202" s="9">
        <v>0</v>
      </c>
    </row>
    <row r="203" spans="1:12" ht="39.950000000000003" customHeight="1">
      <c r="A203" s="7">
        <v>5500</v>
      </c>
      <c r="B203" s="8" t="s">
        <v>605</v>
      </c>
      <c r="C203" s="7" t="s">
        <v>369</v>
      </c>
      <c r="D203" s="9">
        <f>SUM(D205)</f>
        <v>0</v>
      </c>
      <c r="E203" s="9" t="s">
        <v>23</v>
      </c>
      <c r="F203" s="9">
        <f>SUM(F205)</f>
        <v>0</v>
      </c>
      <c r="G203" s="9">
        <f>SUM(G205)</f>
        <v>0</v>
      </c>
      <c r="H203" s="9" t="s">
        <v>23</v>
      </c>
      <c r="I203" s="9">
        <f>SUM(I205)</f>
        <v>0</v>
      </c>
      <c r="J203" s="9">
        <f>SUM(J205)</f>
        <v>0</v>
      </c>
      <c r="K203" s="9" t="s">
        <v>23</v>
      </c>
      <c r="L203" s="9">
        <f>SUM(L205)</f>
        <v>0</v>
      </c>
    </row>
    <row r="204" spans="1:12" ht="39.950000000000003" customHeight="1">
      <c r="A204" s="7"/>
      <c r="B204" s="8" t="s">
        <v>367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39.950000000000003" customHeight="1">
      <c r="A205" s="7">
        <v>5511</v>
      </c>
      <c r="B205" s="8" t="s">
        <v>605</v>
      </c>
      <c r="C205" s="7" t="s">
        <v>606</v>
      </c>
      <c r="D205" s="9">
        <f>SUM(E205,F205)</f>
        <v>0</v>
      </c>
      <c r="E205" s="9" t="s">
        <v>23</v>
      </c>
      <c r="F205" s="9">
        <v>0</v>
      </c>
      <c r="G205" s="9">
        <f>SUM(H205,I205)</f>
        <v>0</v>
      </c>
      <c r="H205" s="9" t="s">
        <v>23</v>
      </c>
      <c r="I205" s="9">
        <v>0</v>
      </c>
      <c r="J205" s="9">
        <f>SUM(K205,L205)</f>
        <v>0</v>
      </c>
      <c r="K205" s="9" t="s">
        <v>23</v>
      </c>
      <c r="L205" s="9">
        <v>0</v>
      </c>
    </row>
    <row r="206" spans="1:12" ht="39.950000000000003" customHeight="1">
      <c r="A206" s="7">
        <v>6000</v>
      </c>
      <c r="B206" s="8" t="s">
        <v>607</v>
      </c>
      <c r="C206" s="7" t="s">
        <v>369</v>
      </c>
      <c r="D206" s="9">
        <f>SUM(D208,D216,D221,D224)</f>
        <v>-5000000</v>
      </c>
      <c r="E206" s="9" t="s">
        <v>23</v>
      </c>
      <c r="F206" s="9">
        <f>SUM(F208,F216,F221,F224)</f>
        <v>-5000000</v>
      </c>
      <c r="G206" s="9">
        <f>SUM(G208,G216,G221,G224)</f>
        <v>-5000000</v>
      </c>
      <c r="H206" s="9" t="s">
        <v>23</v>
      </c>
      <c r="I206" s="9">
        <f>SUM(I208,I216,I221,I224)</f>
        <v>-5000000</v>
      </c>
      <c r="J206" s="9">
        <f>SUM(J208,J216,J221,J224)</f>
        <v>-5911637</v>
      </c>
      <c r="K206" s="9" t="s">
        <v>23</v>
      </c>
      <c r="L206" s="9">
        <f>SUM(L208,L216,L221,L224)</f>
        <v>-5911637</v>
      </c>
    </row>
    <row r="207" spans="1:12" ht="39.950000000000003" customHeight="1">
      <c r="A207" s="7"/>
      <c r="B207" s="8" t="s">
        <v>165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39.950000000000003" customHeight="1">
      <c r="A208" s="7">
        <v>6100</v>
      </c>
      <c r="B208" s="8" t="s">
        <v>608</v>
      </c>
      <c r="C208" s="7" t="s">
        <v>369</v>
      </c>
      <c r="D208" s="9">
        <f>SUM(D210:D212)</f>
        <v>-1000000</v>
      </c>
      <c r="E208" s="9" t="s">
        <v>23</v>
      </c>
      <c r="F208" s="9">
        <f>SUM(F210:F212)</f>
        <v>-1000000</v>
      </c>
      <c r="G208" s="9">
        <f>SUM(G210:G212)</f>
        <v>-1000000</v>
      </c>
      <c r="H208" s="9" t="s">
        <v>23</v>
      </c>
      <c r="I208" s="9">
        <f>SUM(I210:I212)</f>
        <v>-1000000</v>
      </c>
      <c r="J208" s="9">
        <f>SUM(J210:J212)</f>
        <v>-4820583</v>
      </c>
      <c r="K208" s="9" t="s">
        <v>23</v>
      </c>
      <c r="L208" s="9">
        <f>SUM(L210:L212)</f>
        <v>-4820583</v>
      </c>
    </row>
    <row r="209" spans="1:12" ht="39.950000000000003" customHeight="1">
      <c r="A209" s="7"/>
      <c r="B209" s="8" t="s">
        <v>165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39.950000000000003" customHeight="1">
      <c r="A210" s="7">
        <v>6110</v>
      </c>
      <c r="B210" s="8" t="s">
        <v>609</v>
      </c>
      <c r="C210" s="7" t="s">
        <v>610</v>
      </c>
      <c r="D210" s="9">
        <f>SUM(E210,F210)</f>
        <v>0</v>
      </c>
      <c r="E210" s="9" t="s">
        <v>23</v>
      </c>
      <c r="F210" s="9">
        <v>0</v>
      </c>
      <c r="G210" s="9">
        <f>SUM(H210,I210)</f>
        <v>0</v>
      </c>
      <c r="H210" s="9" t="s">
        <v>23</v>
      </c>
      <c r="I210" s="9">
        <v>0</v>
      </c>
      <c r="J210" s="9">
        <f>SUM(K210,L210)</f>
        <v>0</v>
      </c>
      <c r="K210" s="9" t="s">
        <v>23</v>
      </c>
      <c r="L210" s="9">
        <v>0</v>
      </c>
    </row>
    <row r="211" spans="1:12" ht="39.950000000000003" customHeight="1">
      <c r="A211" s="7">
        <v>6120</v>
      </c>
      <c r="B211" s="8" t="s">
        <v>611</v>
      </c>
      <c r="C211" s="7" t="s">
        <v>612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950000000000003" customHeight="1">
      <c r="A212" s="7">
        <v>6130</v>
      </c>
      <c r="B212" s="8" t="s">
        <v>613</v>
      </c>
      <c r="C212" s="7" t="s">
        <v>614</v>
      </c>
      <c r="D212" s="9">
        <f>SUM(E212,F212)</f>
        <v>-1000000</v>
      </c>
      <c r="E212" s="9" t="s">
        <v>23</v>
      </c>
      <c r="F212" s="9">
        <v>-1000000</v>
      </c>
      <c r="G212" s="9">
        <f>SUM(H212,I212)</f>
        <v>-1000000</v>
      </c>
      <c r="H212" s="9" t="s">
        <v>23</v>
      </c>
      <c r="I212" s="9">
        <v>-1000000</v>
      </c>
      <c r="J212" s="9">
        <f>SUM(K212,L212)</f>
        <v>-4820583</v>
      </c>
      <c r="K212" s="9" t="s">
        <v>23</v>
      </c>
      <c r="L212" s="9">
        <v>-4820583</v>
      </c>
    </row>
    <row r="213" spans="1:12" ht="39.950000000000003" customHeight="1">
      <c r="A213" s="7">
        <v>6200</v>
      </c>
      <c r="B213" s="8" t="s">
        <v>615</v>
      </c>
      <c r="C213" s="7" t="s">
        <v>369</v>
      </c>
      <c r="D213" s="9">
        <f>SUM(D215:D216)</f>
        <v>0</v>
      </c>
      <c r="E213" s="9" t="s">
        <v>23</v>
      </c>
      <c r="F213" s="9">
        <f>SUM(F215:F216)</f>
        <v>0</v>
      </c>
      <c r="G213" s="9">
        <f>SUM(G215:G216)</f>
        <v>0</v>
      </c>
      <c r="H213" s="9" t="s">
        <v>23</v>
      </c>
      <c r="I213" s="9">
        <f>SUM(I215:I216)</f>
        <v>0</v>
      </c>
      <c r="J213" s="9">
        <f>SUM(J215:J216)</f>
        <v>0</v>
      </c>
      <c r="K213" s="9" t="s">
        <v>23</v>
      </c>
      <c r="L213" s="9">
        <f>SUM(L215:L216)</f>
        <v>0</v>
      </c>
    </row>
    <row r="214" spans="1:12" ht="39.950000000000003" customHeight="1">
      <c r="A214" s="7"/>
      <c r="B214" s="8" t="s">
        <v>165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39.950000000000003" customHeight="1">
      <c r="A215" s="7">
        <v>6210</v>
      </c>
      <c r="B215" s="8" t="s">
        <v>616</v>
      </c>
      <c r="C215" s="7" t="s">
        <v>617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950000000000003" customHeight="1">
      <c r="A216" s="7">
        <v>6220</v>
      </c>
      <c r="B216" s="8" t="s">
        <v>618</v>
      </c>
      <c r="C216" s="7" t="s">
        <v>369</v>
      </c>
      <c r="D216" s="9">
        <f>SUM(D218:D220)</f>
        <v>0</v>
      </c>
      <c r="E216" s="9" t="s">
        <v>23</v>
      </c>
      <c r="F216" s="9">
        <f>SUM(F218:F220)</f>
        <v>0</v>
      </c>
      <c r="G216" s="9">
        <f>SUM(G218:G220)</f>
        <v>0</v>
      </c>
      <c r="H216" s="9" t="s">
        <v>23</v>
      </c>
      <c r="I216" s="9">
        <f>SUM(I218:I220)</f>
        <v>0</v>
      </c>
      <c r="J216" s="9">
        <f>SUM(J218:J220)</f>
        <v>0</v>
      </c>
      <c r="K216" s="9" t="s">
        <v>23</v>
      </c>
      <c r="L216" s="9">
        <f>SUM(L218:L220)</f>
        <v>0</v>
      </c>
    </row>
    <row r="217" spans="1:12" ht="39.950000000000003" customHeight="1">
      <c r="A217" s="7"/>
      <c r="B217" s="8" t="s">
        <v>167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39.950000000000003" customHeight="1">
      <c r="A218" s="7">
        <v>6221</v>
      </c>
      <c r="B218" s="8" t="s">
        <v>619</v>
      </c>
      <c r="C218" s="7" t="s">
        <v>620</v>
      </c>
      <c r="D218" s="9">
        <f>SUM(E218,F218)</f>
        <v>0</v>
      </c>
      <c r="E218" s="9" t="s">
        <v>23</v>
      </c>
      <c r="F218" s="9">
        <v>0</v>
      </c>
      <c r="G218" s="9">
        <f>SUM(H218,I218)</f>
        <v>0</v>
      </c>
      <c r="H218" s="9" t="s">
        <v>23</v>
      </c>
      <c r="I218" s="9">
        <v>0</v>
      </c>
      <c r="J218" s="9">
        <f>SUM(K218,L218)</f>
        <v>0</v>
      </c>
      <c r="K218" s="9" t="s">
        <v>23</v>
      </c>
      <c r="L218" s="9">
        <v>0</v>
      </c>
    </row>
    <row r="219" spans="1:12" ht="39.950000000000003" customHeight="1">
      <c r="A219" s="7">
        <v>6222</v>
      </c>
      <c r="B219" s="8" t="s">
        <v>621</v>
      </c>
      <c r="C219" s="7" t="s">
        <v>622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>
      <c r="A220" s="7">
        <v>6223</v>
      </c>
      <c r="B220" s="8" t="s">
        <v>623</v>
      </c>
      <c r="C220" s="7" t="s">
        <v>624</v>
      </c>
      <c r="D220" s="9">
        <f>SUM(E220,F220)</f>
        <v>0</v>
      </c>
      <c r="E220" s="9" t="s">
        <v>23</v>
      </c>
      <c r="F220" s="9">
        <v>0</v>
      </c>
      <c r="G220" s="9">
        <f>SUM(H220,I220)</f>
        <v>0</v>
      </c>
      <c r="H220" s="9" t="s">
        <v>23</v>
      </c>
      <c r="I220" s="9">
        <v>0</v>
      </c>
      <c r="J220" s="9">
        <f>SUM(K220,L220)</f>
        <v>0</v>
      </c>
      <c r="K220" s="9" t="s">
        <v>23</v>
      </c>
      <c r="L220" s="9">
        <v>0</v>
      </c>
    </row>
    <row r="221" spans="1:12" ht="39.950000000000003" customHeight="1">
      <c r="A221" s="7">
        <v>6300</v>
      </c>
      <c r="B221" s="8" t="s">
        <v>625</v>
      </c>
      <c r="C221" s="7" t="s">
        <v>369</v>
      </c>
      <c r="D221" s="9">
        <f>SUM(D223)</f>
        <v>0</v>
      </c>
      <c r="E221" s="9" t="s">
        <v>23</v>
      </c>
      <c r="F221" s="9">
        <f>SUM(F223)</f>
        <v>0</v>
      </c>
      <c r="G221" s="9">
        <f>SUM(G223)</f>
        <v>0</v>
      </c>
      <c r="H221" s="9" t="s">
        <v>23</v>
      </c>
      <c r="I221" s="9">
        <f>SUM(I223)</f>
        <v>0</v>
      </c>
      <c r="J221" s="9">
        <f>SUM(J223)</f>
        <v>0</v>
      </c>
      <c r="K221" s="9" t="s">
        <v>23</v>
      </c>
      <c r="L221" s="9">
        <f>SUM(L223)</f>
        <v>0</v>
      </c>
    </row>
    <row r="222" spans="1:12" ht="39.950000000000003" customHeight="1">
      <c r="A222" s="7"/>
      <c r="B222" s="8" t="s">
        <v>165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39.950000000000003" customHeight="1">
      <c r="A223" s="7">
        <v>6310</v>
      </c>
      <c r="B223" s="8" t="s">
        <v>626</v>
      </c>
      <c r="C223" s="7" t="s">
        <v>627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950000000000003" customHeight="1">
      <c r="A224" s="7">
        <v>6400</v>
      </c>
      <c r="B224" s="8" t="s">
        <v>628</v>
      </c>
      <c r="C224" s="7" t="s">
        <v>369</v>
      </c>
      <c r="D224" s="9">
        <f>SUM(D226:D229)</f>
        <v>-4000000</v>
      </c>
      <c r="E224" s="9" t="s">
        <v>23</v>
      </c>
      <c r="F224" s="9">
        <f>SUM(F226:F229)</f>
        <v>-4000000</v>
      </c>
      <c r="G224" s="9">
        <f>SUM(G226:G229)</f>
        <v>-4000000</v>
      </c>
      <c r="H224" s="9" t="s">
        <v>23</v>
      </c>
      <c r="I224" s="9">
        <f>SUM(I226:I229)</f>
        <v>-4000000</v>
      </c>
      <c r="J224" s="9">
        <f>SUM(J226:J229)</f>
        <v>-1091054</v>
      </c>
      <c r="K224" s="9" t="s">
        <v>23</v>
      </c>
      <c r="L224" s="9">
        <f>SUM(L226:L229)</f>
        <v>-1091054</v>
      </c>
    </row>
    <row r="225" spans="1:12" ht="39.950000000000003" customHeight="1">
      <c r="A225" s="7"/>
      <c r="B225" s="8" t="s">
        <v>165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39.950000000000003" customHeight="1">
      <c r="A226" s="7">
        <v>6410</v>
      </c>
      <c r="B226" s="8" t="s">
        <v>629</v>
      </c>
      <c r="C226" s="7" t="s">
        <v>630</v>
      </c>
      <c r="D226" s="9">
        <f>SUM(E226,F226)</f>
        <v>-4000000</v>
      </c>
      <c r="E226" s="9" t="s">
        <v>23</v>
      </c>
      <c r="F226" s="9">
        <v>-4000000</v>
      </c>
      <c r="G226" s="9">
        <f>SUM(H226,I226)</f>
        <v>-4000000</v>
      </c>
      <c r="H226" s="9" t="s">
        <v>23</v>
      </c>
      <c r="I226" s="9">
        <v>-4000000</v>
      </c>
      <c r="J226" s="9">
        <f>SUM(K226,L226)</f>
        <v>-1091054</v>
      </c>
      <c r="K226" s="9" t="s">
        <v>23</v>
      </c>
      <c r="L226" s="9">
        <v>-1091054</v>
      </c>
    </row>
    <row r="227" spans="1:12" ht="39.950000000000003" customHeight="1">
      <c r="A227" s="7">
        <v>6420</v>
      </c>
      <c r="B227" s="8" t="s">
        <v>631</v>
      </c>
      <c r="C227" s="7" t="s">
        <v>632</v>
      </c>
      <c r="D227" s="9">
        <f>SUM(E227,F227)</f>
        <v>0</v>
      </c>
      <c r="E227" s="9" t="s">
        <v>23</v>
      </c>
      <c r="F227" s="9">
        <v>0</v>
      </c>
      <c r="G227" s="9">
        <f>SUM(H227,I227)</f>
        <v>0</v>
      </c>
      <c r="H227" s="9" t="s">
        <v>23</v>
      </c>
      <c r="I227" s="9">
        <v>0</v>
      </c>
      <c r="J227" s="9">
        <f>SUM(K227,L227)</f>
        <v>0</v>
      </c>
      <c r="K227" s="9" t="s">
        <v>23</v>
      </c>
      <c r="L227" s="9">
        <v>0</v>
      </c>
    </row>
    <row r="228" spans="1:12" ht="39.950000000000003" customHeight="1">
      <c r="A228" s="7">
        <v>6430</v>
      </c>
      <c r="B228" s="8" t="s">
        <v>633</v>
      </c>
      <c r="C228" s="7" t="s">
        <v>634</v>
      </c>
      <c r="D228" s="9">
        <f>SUM(E228,F228)</f>
        <v>0</v>
      </c>
      <c r="E228" s="9" t="s">
        <v>23</v>
      </c>
      <c r="F228" s="9">
        <v>0</v>
      </c>
      <c r="G228" s="9">
        <f>SUM(H228,I228)</f>
        <v>0</v>
      </c>
      <c r="H228" s="9" t="s">
        <v>23</v>
      </c>
      <c r="I228" s="9">
        <v>0</v>
      </c>
      <c r="J228" s="9">
        <f>SUM(K228,L228)</f>
        <v>0</v>
      </c>
      <c r="K228" s="9" t="s">
        <v>23</v>
      </c>
      <c r="L228" s="9">
        <v>0</v>
      </c>
    </row>
    <row r="229" spans="1:12" ht="39.950000000000003" customHeight="1">
      <c r="A229" s="7">
        <v>6440</v>
      </c>
      <c r="B229" s="8" t="s">
        <v>635</v>
      </c>
      <c r="C229" s="7" t="s">
        <v>636</v>
      </c>
      <c r="D229" s="9">
        <f>SUM(E229,F229)</f>
        <v>0</v>
      </c>
      <c r="E229" s="9" t="s">
        <v>23</v>
      </c>
      <c r="F229" s="9">
        <v>0</v>
      </c>
      <c r="G229" s="9">
        <f>SUM(H229,I229)</f>
        <v>0</v>
      </c>
      <c r="H229" s="9" t="s">
        <v>23</v>
      </c>
      <c r="I229" s="9">
        <v>0</v>
      </c>
      <c r="J229" s="9">
        <f>SUM(K229,L229)</f>
        <v>0</v>
      </c>
      <c r="K229" s="9" t="s">
        <v>23</v>
      </c>
      <c r="L229" s="9"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opLeftCell="F1" zoomScaleSheetLayoutView="100" workbookViewId="0">
      <selection activeCell="K1" sqref="K1:L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s="10" customFormat="1" ht="51" customHeight="1">
      <c r="K1" s="13" t="s">
        <v>727</v>
      </c>
      <c r="L1" s="14"/>
    </row>
    <row r="2" spans="1:12" ht="50.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>
      <c r="A4" s="12" t="s">
        <v>637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>
      <c r="A9" s="3"/>
      <c r="B9" s="3"/>
      <c r="C9" s="3" t="s">
        <v>4</v>
      </c>
      <c r="D9" s="3"/>
      <c r="E9" s="3"/>
      <c r="F9" s="3" t="s">
        <v>5</v>
      </c>
      <c r="G9" s="3"/>
      <c r="H9" s="3"/>
      <c r="I9" s="3" t="s">
        <v>6</v>
      </c>
      <c r="J9" s="3"/>
      <c r="K9" s="3"/>
    </row>
    <row r="10" spans="1:12" ht="39.950000000000003" customHeight="1">
      <c r="A10" s="4" t="s">
        <v>7</v>
      </c>
      <c r="B10" s="5"/>
      <c r="C10" s="4" t="s">
        <v>9</v>
      </c>
      <c r="D10" s="4" t="s">
        <v>638</v>
      </c>
      <c r="E10" s="4"/>
      <c r="F10" s="4" t="s">
        <v>9</v>
      </c>
      <c r="G10" s="4" t="s">
        <v>10</v>
      </c>
      <c r="H10" s="4"/>
      <c r="I10" s="4" t="s">
        <v>9</v>
      </c>
      <c r="J10" s="4" t="s">
        <v>10</v>
      </c>
      <c r="K10" s="3"/>
    </row>
    <row r="11" spans="1:12" ht="20.100000000000001" customHeight="1">
      <c r="A11" s="4" t="s">
        <v>11</v>
      </c>
      <c r="B11" s="4"/>
      <c r="C11" s="4" t="s">
        <v>639</v>
      </c>
      <c r="D11" s="4" t="s">
        <v>17</v>
      </c>
      <c r="E11" s="4" t="s">
        <v>158</v>
      </c>
      <c r="F11" s="4" t="s">
        <v>640</v>
      </c>
      <c r="G11" s="4" t="s">
        <v>17</v>
      </c>
      <c r="H11" s="4" t="s">
        <v>158</v>
      </c>
      <c r="I11" s="4" t="s">
        <v>641</v>
      </c>
      <c r="J11" s="4" t="s">
        <v>17</v>
      </c>
      <c r="K11" s="4" t="s">
        <v>158</v>
      </c>
    </row>
    <row r="12" spans="1:12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2" ht="39.950000000000003" customHeight="1">
      <c r="A13" s="7">
        <v>7000</v>
      </c>
      <c r="B13" s="8" t="s">
        <v>642</v>
      </c>
      <c r="C13" s="9">
        <f>SUM(D13:E13)</f>
        <v>0</v>
      </c>
      <c r="D13" s="9">
        <f>Ekamutner!E13-Gorcarnakan_caxs!G13</f>
        <v>0</v>
      </c>
      <c r="E13" s="9">
        <f>Ekamutner!F13-Gorcarnakan_caxs!H13</f>
        <v>0</v>
      </c>
      <c r="F13" s="9">
        <f>SUM(G13:H13)</f>
        <v>-295802724.39999998</v>
      </c>
      <c r="G13" s="9">
        <f>Ekamutner!H13-Gorcarnakan_caxs!J13</f>
        <v>0</v>
      </c>
      <c r="H13" s="9">
        <f>Ekamutner!I13-Gorcarnakan_caxs!K13</f>
        <v>-295802724.39999998</v>
      </c>
      <c r="I13" s="9">
        <f>SUM(J13:K13)</f>
        <v>294853749</v>
      </c>
      <c r="J13" s="9">
        <f>Ekamutner!K13-Gorcarnakan_caxs!M13</f>
        <v>288288046</v>
      </c>
      <c r="K13" s="9">
        <f>Ekamutner!L13-Gorcarnakan_caxs!N13</f>
        <v>6565703</v>
      </c>
    </row>
    <row r="17" spans="1:11" ht="39.950000000000003" customHeight="1">
      <c r="A17" s="2"/>
    </row>
    <row r="18" spans="1:11" ht="39.950000000000003" customHeight="1">
      <c r="A18" s="2"/>
      <c r="B18" s="8" t="s">
        <v>643</v>
      </c>
      <c r="C18" s="9">
        <f>C13+Dificiti_caxs!D13</f>
        <v>0</v>
      </c>
      <c r="D18" s="9">
        <f>D13+Dificiti_caxs!E13</f>
        <v>0</v>
      </c>
      <c r="E18" s="9">
        <f>E13+Dificiti_caxs!F13</f>
        <v>0</v>
      </c>
      <c r="F18" s="9">
        <f>F13+Dificiti_caxs!G13</f>
        <v>0</v>
      </c>
      <c r="G18" s="9">
        <f>G13+Dificiti_caxs!H13</f>
        <v>0</v>
      </c>
      <c r="H18" s="9">
        <f>H13+Dificiti_caxs!I13</f>
        <v>0</v>
      </c>
      <c r="I18" s="9">
        <f>I13+Dificiti_caxs!J13</f>
        <v>0</v>
      </c>
      <c r="J18" s="9">
        <f>J13+Dificiti_caxs!K13</f>
        <v>0</v>
      </c>
      <c r="K18" s="9">
        <f>K13+Dificiti_caxs!L13</f>
        <v>0</v>
      </c>
    </row>
    <row r="19" spans="1:11" ht="39.950000000000003" customHeight="1">
      <c r="A19" s="2"/>
      <c r="B19" s="8" t="s">
        <v>644</v>
      </c>
      <c r="C19" s="9">
        <f>Gorcarnakan_caxs!F13-Tntesagitakan!D13</f>
        <v>0</v>
      </c>
      <c r="D19" s="9">
        <f>Gorcarnakan_caxs!G13-Tntesagitakan!E13</f>
        <v>0</v>
      </c>
      <c r="E19" s="9">
        <f>Gorcarnakan_caxs!H13-Tntesagitakan!F13</f>
        <v>0</v>
      </c>
      <c r="F19" s="9">
        <f>Gorcarnakan_caxs!I13-Tntesagitakan!G13</f>
        <v>0</v>
      </c>
      <c r="G19" s="9">
        <f>Gorcarnakan_caxs!J13-Tntesagitakan!H13</f>
        <v>0</v>
      </c>
      <c r="H19" s="9">
        <f>Gorcarnakan_caxs!K13-Tntesagitakan!I13</f>
        <v>0</v>
      </c>
      <c r="I19" s="9">
        <f>Gorcarnakan_caxs!L13-Tntesagitakan!J13</f>
        <v>0</v>
      </c>
      <c r="J19" s="9">
        <f>Gorcarnakan_caxs!M13-Tntesagitakan!K13</f>
        <v>0</v>
      </c>
      <c r="K19" s="9">
        <f>Gorcarnakan_caxs!N13-Tntesagitakan!L13</f>
        <v>0</v>
      </c>
    </row>
    <row r="20" spans="1:11" ht="39.950000000000003" customHeight="1">
      <c r="A20" s="2"/>
      <c r="B20" s="8" t="s">
        <v>645</v>
      </c>
      <c r="C20" s="9">
        <f>Gorcarnakan_caxs!F313-Tntesagitakan!D166</f>
        <v>0</v>
      </c>
      <c r="D20" s="9">
        <f>Gorcarnakan_caxs!G313-Tntesagitakan!E166</f>
        <v>0</v>
      </c>
      <c r="E20" s="9">
        <f>Gorcarnakan_caxs!H313-Tntesagitakan!F166</f>
        <v>0</v>
      </c>
      <c r="F20" s="9">
        <f>Gorcarnakan_caxs!I313-Tntesagitakan!G166</f>
        <v>0</v>
      </c>
      <c r="G20" s="9">
        <f>Gorcarnakan_caxs!J313-Tntesagitakan!H166</f>
        <v>0</v>
      </c>
      <c r="H20" s="9">
        <f>Gorcarnakan_caxs!K313-Tntesagitakan!I166</f>
        <v>0</v>
      </c>
      <c r="I20" s="9">
        <f>Gorcarnakan_caxs!L313-Tntesagitakan!J166</f>
        <v>0</v>
      </c>
      <c r="J20" s="9">
        <f>Gorcarnakan_caxs!M313-Tntesagitakan!K166</f>
        <v>0</v>
      </c>
      <c r="K20" s="9">
        <f>Gorcarnakan_caxs!N313-Tntesagitakan!L166</f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workbookViewId="0">
      <selection activeCell="M2" sqref="M2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s="10" customFormat="1" ht="51" customHeight="1">
      <c r="K1" s="13" t="s">
        <v>728</v>
      </c>
      <c r="L1" s="14"/>
    </row>
    <row r="2" spans="1:12" ht="50.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>
      <c r="A4" s="12" t="s">
        <v>646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>
      <c r="A9" s="3" t="s">
        <v>357</v>
      </c>
      <c r="B9" s="3"/>
      <c r="C9" s="3"/>
      <c r="D9" s="3" t="s">
        <v>647</v>
      </c>
      <c r="E9" s="3"/>
      <c r="F9" s="3"/>
      <c r="G9" s="3" t="s">
        <v>648</v>
      </c>
      <c r="H9" s="3"/>
      <c r="I9" s="3"/>
      <c r="J9" s="3" t="s">
        <v>649</v>
      </c>
      <c r="K9" s="3"/>
      <c r="L9" s="3"/>
    </row>
    <row r="10" spans="1:12" ht="39.950000000000003" customHeight="1">
      <c r="A10" s="4" t="s">
        <v>650</v>
      </c>
      <c r="B10" s="5"/>
      <c r="C10" s="4"/>
      <c r="D10" s="4" t="s">
        <v>358</v>
      </c>
      <c r="E10" s="4" t="s">
        <v>651</v>
      </c>
      <c r="F10" s="4"/>
      <c r="G10" s="4" t="s">
        <v>360</v>
      </c>
      <c r="H10" s="4" t="s">
        <v>652</v>
      </c>
      <c r="I10" s="4"/>
      <c r="J10" s="4" t="s">
        <v>362</v>
      </c>
      <c r="K10" s="3" t="s">
        <v>651</v>
      </c>
      <c r="L10" s="3"/>
    </row>
    <row r="11" spans="1:12" ht="20.100000000000001" customHeight="1">
      <c r="A11" s="4"/>
      <c r="B11" s="4" t="s">
        <v>364</v>
      </c>
      <c r="C11" s="4" t="s">
        <v>650</v>
      </c>
      <c r="D11" s="4"/>
      <c r="E11" s="4" t="s">
        <v>14</v>
      </c>
      <c r="F11" s="4" t="s">
        <v>365</v>
      </c>
      <c r="G11" s="4"/>
      <c r="H11" s="4" t="s">
        <v>14</v>
      </c>
      <c r="I11" s="4" t="s">
        <v>365</v>
      </c>
      <c r="J11" s="4"/>
      <c r="K11" s="3" t="s">
        <v>14</v>
      </c>
      <c r="L11" s="3" t="s">
        <v>365</v>
      </c>
    </row>
    <row r="12" spans="1:12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>
      <c r="A13" s="7">
        <v>8000</v>
      </c>
      <c r="B13" s="8" t="s">
        <v>653</v>
      </c>
      <c r="C13" s="7"/>
      <c r="D13" s="9">
        <f t="shared" ref="D13:L13" si="0">SUM(D15,D75)</f>
        <v>0</v>
      </c>
      <c r="E13" s="9">
        <f t="shared" si="0"/>
        <v>0</v>
      </c>
      <c r="F13" s="9">
        <f t="shared" si="0"/>
        <v>0</v>
      </c>
      <c r="G13" s="9">
        <f t="shared" si="0"/>
        <v>295802724.39999998</v>
      </c>
      <c r="H13" s="9">
        <f t="shared" si="0"/>
        <v>0</v>
      </c>
      <c r="I13" s="9">
        <f t="shared" si="0"/>
        <v>295802724.39999998</v>
      </c>
      <c r="J13" s="9">
        <f t="shared" si="0"/>
        <v>-294853749.00000012</v>
      </c>
      <c r="K13" s="9">
        <f t="shared" si="0"/>
        <v>-288288046</v>
      </c>
      <c r="L13" s="9">
        <f t="shared" si="0"/>
        <v>-6565703</v>
      </c>
    </row>
    <row r="14" spans="1:12" ht="39.950000000000003" customHeight="1">
      <c r="A14" s="7"/>
      <c r="B14" s="8" t="s">
        <v>165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950000000000003" customHeight="1">
      <c r="A15" s="7">
        <v>8100</v>
      </c>
      <c r="B15" s="8" t="s">
        <v>654</v>
      </c>
      <c r="C15" s="7"/>
      <c r="D15" s="9">
        <f t="shared" ref="D15:L15" si="1">SUM(D17,D45)</f>
        <v>0</v>
      </c>
      <c r="E15" s="9">
        <f t="shared" si="1"/>
        <v>0</v>
      </c>
      <c r="F15" s="9">
        <f t="shared" si="1"/>
        <v>0</v>
      </c>
      <c r="G15" s="9">
        <f t="shared" si="1"/>
        <v>295802724.39999998</v>
      </c>
      <c r="H15" s="9">
        <f t="shared" si="1"/>
        <v>0</v>
      </c>
      <c r="I15" s="9">
        <f t="shared" si="1"/>
        <v>295802724.39999998</v>
      </c>
      <c r="J15" s="9">
        <f t="shared" si="1"/>
        <v>-294853749.00000012</v>
      </c>
      <c r="K15" s="9">
        <f t="shared" si="1"/>
        <v>-288288046</v>
      </c>
      <c r="L15" s="9">
        <f t="shared" si="1"/>
        <v>-6565703</v>
      </c>
    </row>
    <row r="16" spans="1:12" ht="39.950000000000003" customHeight="1">
      <c r="A16" s="7"/>
      <c r="B16" s="8" t="s">
        <v>165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>
      <c r="A17" s="7">
        <v>8110</v>
      </c>
      <c r="B17" s="8" t="s">
        <v>655</v>
      </c>
      <c r="C17" s="7"/>
      <c r="D17" s="9">
        <f t="shared" ref="D17:L17" si="2">SUM(D19,D23)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</row>
    <row r="18" spans="1:12" ht="39.950000000000003" customHeight="1">
      <c r="A18" s="7"/>
      <c r="B18" s="8" t="s">
        <v>165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>
      <c r="A19" s="7">
        <v>8111</v>
      </c>
      <c r="B19" s="8" t="s">
        <v>656</v>
      </c>
      <c r="C19" s="7"/>
      <c r="D19" s="9">
        <f>SUM(D21:D22)</f>
        <v>0</v>
      </c>
      <c r="E19" s="9" t="s">
        <v>23</v>
      </c>
      <c r="F19" s="9">
        <f>SUM(F21:F22)</f>
        <v>0</v>
      </c>
      <c r="G19" s="9">
        <f>SUM(G21:G22)</f>
        <v>0</v>
      </c>
      <c r="H19" s="9" t="s">
        <v>23</v>
      </c>
      <c r="I19" s="9">
        <f>SUM(I21:I22)</f>
        <v>0</v>
      </c>
      <c r="J19" s="9">
        <f>SUM(J21:J22)</f>
        <v>0</v>
      </c>
      <c r="K19" s="9" t="s">
        <v>23</v>
      </c>
      <c r="L19" s="9">
        <f>SUM(L21:L22)</f>
        <v>0</v>
      </c>
    </row>
    <row r="20" spans="1:12" ht="39.950000000000003" customHeight="1">
      <c r="A20" s="7"/>
      <c r="B20" s="8" t="s">
        <v>167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>
      <c r="A21" s="7">
        <v>8112</v>
      </c>
      <c r="B21" s="8" t="s">
        <v>657</v>
      </c>
      <c r="C21" s="7" t="s">
        <v>658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>
      <c r="A22" s="7">
        <v>8113</v>
      </c>
      <c r="B22" s="8" t="s">
        <v>659</v>
      </c>
      <c r="C22" s="7" t="s">
        <v>660</v>
      </c>
      <c r="D22" s="9">
        <f>SUM(E22,F22)</f>
        <v>0</v>
      </c>
      <c r="E22" s="9" t="s">
        <v>23</v>
      </c>
      <c r="F22" s="9">
        <v>0</v>
      </c>
      <c r="G22" s="9">
        <f>SUM(H22,I22)</f>
        <v>0</v>
      </c>
      <c r="H22" s="9" t="s">
        <v>23</v>
      </c>
      <c r="I22" s="9">
        <v>0</v>
      </c>
      <c r="J22" s="9">
        <f>SUM(K22,L22)</f>
        <v>0</v>
      </c>
      <c r="K22" s="9" t="s">
        <v>23</v>
      </c>
      <c r="L22" s="9">
        <v>0</v>
      </c>
    </row>
    <row r="23" spans="1:12" ht="39.950000000000003" customHeight="1">
      <c r="A23" s="7">
        <v>8120</v>
      </c>
      <c r="B23" s="8" t="s">
        <v>661</v>
      </c>
      <c r="C23" s="7"/>
      <c r="D23" s="9">
        <f t="shared" ref="D23:L23" si="3">SUM(D25,D35)</f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</row>
    <row r="24" spans="1:12" ht="39.950000000000003" customHeight="1">
      <c r="A24" s="7"/>
      <c r="B24" s="8" t="s">
        <v>165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customHeight="1">
      <c r="A25" s="7">
        <v>8121</v>
      </c>
      <c r="B25" s="8" t="s">
        <v>662</v>
      </c>
      <c r="C25" s="7"/>
      <c r="D25" s="9">
        <f>SUM(D27,D31)</f>
        <v>0</v>
      </c>
      <c r="E25" s="9" t="s">
        <v>23</v>
      </c>
      <c r="F25" s="9">
        <f>SUM(F27,F31)</f>
        <v>0</v>
      </c>
      <c r="G25" s="9">
        <f>SUM(G27,G31)</f>
        <v>0</v>
      </c>
      <c r="H25" s="9" t="s">
        <v>23</v>
      </c>
      <c r="I25" s="9">
        <f>SUM(I27,I31)</f>
        <v>0</v>
      </c>
      <c r="J25" s="9">
        <f>SUM(J27,J31)</f>
        <v>0</v>
      </c>
      <c r="K25" s="9" t="s">
        <v>23</v>
      </c>
      <c r="L25" s="9">
        <f>SUM(L27,L31)</f>
        <v>0</v>
      </c>
    </row>
    <row r="26" spans="1:12" ht="39.950000000000003" customHeight="1">
      <c r="A26" s="7"/>
      <c r="B26" s="8" t="s">
        <v>167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39.950000000000003" customHeight="1">
      <c r="A27" s="7">
        <v>8122</v>
      </c>
      <c r="B27" s="8" t="s">
        <v>663</v>
      </c>
      <c r="C27" s="7" t="s">
        <v>664</v>
      </c>
      <c r="D27" s="9">
        <f>SUM(D29:D30)</f>
        <v>0</v>
      </c>
      <c r="E27" s="9" t="s">
        <v>23</v>
      </c>
      <c r="F27" s="9">
        <f>SUM(F29:F30)</f>
        <v>0</v>
      </c>
      <c r="G27" s="9">
        <f>SUM(G29:G30)</f>
        <v>0</v>
      </c>
      <c r="H27" s="9" t="s">
        <v>23</v>
      </c>
      <c r="I27" s="9">
        <f>SUM(I29:I30)</f>
        <v>0</v>
      </c>
      <c r="J27" s="9">
        <f>SUM(J29:J30)</f>
        <v>0</v>
      </c>
      <c r="K27" s="9" t="s">
        <v>23</v>
      </c>
      <c r="L27" s="9">
        <f>SUM(L29:L30)</f>
        <v>0</v>
      </c>
    </row>
    <row r="28" spans="1:12" ht="39.950000000000003" customHeight="1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950000000000003" customHeight="1">
      <c r="A29" s="7">
        <v>8123</v>
      </c>
      <c r="B29" s="8" t="s">
        <v>665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>
      <c r="A30" s="7">
        <v>8124</v>
      </c>
      <c r="B30" s="8" t="s">
        <v>666</v>
      </c>
      <c r="C30" s="7"/>
      <c r="D30" s="9">
        <f>SUM(E30,F30)</f>
        <v>0</v>
      </c>
      <c r="E30" s="9" t="s">
        <v>23</v>
      </c>
      <c r="F30" s="9">
        <v>0</v>
      </c>
      <c r="G30" s="9">
        <f>SUM(H30,I30)</f>
        <v>0</v>
      </c>
      <c r="H30" s="9" t="s">
        <v>23</v>
      </c>
      <c r="I30" s="9">
        <v>0</v>
      </c>
      <c r="J30" s="9">
        <f>SUM(K30,L30)</f>
        <v>0</v>
      </c>
      <c r="K30" s="9" t="s">
        <v>23</v>
      </c>
      <c r="L30" s="9">
        <v>0</v>
      </c>
    </row>
    <row r="31" spans="1:12" ht="39.950000000000003" customHeight="1">
      <c r="A31" s="7">
        <v>8130</v>
      </c>
      <c r="B31" s="8" t="s">
        <v>667</v>
      </c>
      <c r="C31" s="7" t="s">
        <v>668</v>
      </c>
      <c r="D31" s="9">
        <f>SUM(D33:D34)</f>
        <v>0</v>
      </c>
      <c r="E31" s="9" t="s">
        <v>23</v>
      </c>
      <c r="F31" s="9">
        <f>SUM(F33:F34)</f>
        <v>0</v>
      </c>
      <c r="G31" s="9">
        <f>SUM(G33:G34)</f>
        <v>0</v>
      </c>
      <c r="H31" s="9" t="s">
        <v>23</v>
      </c>
      <c r="I31" s="9">
        <f>SUM(I33:I34)</f>
        <v>0</v>
      </c>
      <c r="J31" s="9">
        <f>SUM(J33:J34)</f>
        <v>0</v>
      </c>
      <c r="K31" s="9" t="s">
        <v>23</v>
      </c>
      <c r="L31" s="9">
        <f>SUM(L33:L34)</f>
        <v>0</v>
      </c>
    </row>
    <row r="32" spans="1:12" ht="39.950000000000003" customHeight="1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>
      <c r="A33" s="7">
        <v>8131</v>
      </c>
      <c r="B33" s="8" t="s">
        <v>669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>
      <c r="A34" s="7">
        <v>8132</v>
      </c>
      <c r="B34" s="8" t="s">
        <v>670</v>
      </c>
      <c r="C34" s="7"/>
      <c r="D34" s="9">
        <f>SUM(E34,F34)</f>
        <v>0</v>
      </c>
      <c r="E34" s="9" t="s">
        <v>23</v>
      </c>
      <c r="F34" s="9">
        <v>0</v>
      </c>
      <c r="G34" s="9">
        <f>SUM(H34,I34)</f>
        <v>0</v>
      </c>
      <c r="H34" s="9" t="s">
        <v>23</v>
      </c>
      <c r="I34" s="9">
        <v>0</v>
      </c>
      <c r="J34" s="9">
        <f>SUM(K34,L34)</f>
        <v>0</v>
      </c>
      <c r="K34" s="9" t="s">
        <v>23</v>
      </c>
      <c r="L34" s="9">
        <v>0</v>
      </c>
    </row>
    <row r="35" spans="1:12" ht="39.950000000000003" customHeight="1">
      <c r="A35" s="7">
        <v>8140</v>
      </c>
      <c r="B35" s="8" t="s">
        <v>671</v>
      </c>
      <c r="C35" s="7"/>
      <c r="D35" s="9">
        <f t="shared" ref="D35:L35" si="4">SUM(D37,D41)</f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</row>
    <row r="36" spans="1:12" ht="39.950000000000003" customHeight="1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39.950000000000003" customHeight="1">
      <c r="A37" s="7">
        <v>8141</v>
      </c>
      <c r="B37" s="8" t="s">
        <v>672</v>
      </c>
      <c r="C37" s="7" t="s">
        <v>664</v>
      </c>
      <c r="D37" s="9">
        <f t="shared" ref="D37:L37" si="5">SUM(D39:D40)</f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</row>
    <row r="38" spans="1:12" ht="39.950000000000003" customHeight="1">
      <c r="A38" s="7"/>
      <c r="B38" s="8" t="s">
        <v>167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39.950000000000003" customHeight="1">
      <c r="A39" s="7">
        <v>8142</v>
      </c>
      <c r="B39" s="8" t="s">
        <v>673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>
      <c r="A40" s="7">
        <v>8143</v>
      </c>
      <c r="B40" s="8" t="s">
        <v>674</v>
      </c>
      <c r="C40" s="7"/>
      <c r="D40" s="9">
        <f>SUM(E40,F40)</f>
        <v>0</v>
      </c>
      <c r="E40" s="9">
        <v>0</v>
      </c>
      <c r="F40" s="9" t="s">
        <v>23</v>
      </c>
      <c r="G40" s="9">
        <f>SUM(H40,I40)</f>
        <v>0</v>
      </c>
      <c r="H40" s="9">
        <v>0</v>
      </c>
      <c r="I40" s="9" t="s">
        <v>23</v>
      </c>
      <c r="J40" s="9">
        <f>SUM(K40,L40)</f>
        <v>0</v>
      </c>
      <c r="K40" s="9">
        <v>0</v>
      </c>
      <c r="L40" s="9" t="s">
        <v>23</v>
      </c>
    </row>
    <row r="41" spans="1:12" ht="39.950000000000003" customHeight="1">
      <c r="A41" s="7">
        <v>8150</v>
      </c>
      <c r="B41" s="8" t="s">
        <v>675</v>
      </c>
      <c r="C41" s="7" t="s">
        <v>668</v>
      </c>
      <c r="D41" s="9">
        <f t="shared" ref="D41:L41" si="6">SUM(D43:D44)</f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</row>
    <row r="42" spans="1:12" ht="39.950000000000003" customHeight="1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39.950000000000003" customHeight="1">
      <c r="A43" s="7">
        <v>8151</v>
      </c>
      <c r="B43" s="8" t="s">
        <v>669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>
      <c r="A44" s="7">
        <v>8152</v>
      </c>
      <c r="B44" s="8" t="s">
        <v>676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>
      <c r="A45" s="7">
        <v>8160</v>
      </c>
      <c r="B45" s="8" t="s">
        <v>677</v>
      </c>
      <c r="C45" s="7"/>
      <c r="D45" s="9">
        <f t="shared" ref="D45:L45" si="7">SUM(D47,D52,D56,D71,D72,D73)</f>
        <v>0</v>
      </c>
      <c r="E45" s="9">
        <f t="shared" si="7"/>
        <v>0</v>
      </c>
      <c r="F45" s="9">
        <f t="shared" si="7"/>
        <v>0</v>
      </c>
      <c r="G45" s="9">
        <f t="shared" si="7"/>
        <v>295802724.39999998</v>
      </c>
      <c r="H45" s="9">
        <f t="shared" si="7"/>
        <v>0</v>
      </c>
      <c r="I45" s="9">
        <f t="shared" si="7"/>
        <v>295802724.39999998</v>
      </c>
      <c r="J45" s="9">
        <f t="shared" si="7"/>
        <v>-294853749.00000012</v>
      </c>
      <c r="K45" s="9">
        <f t="shared" si="7"/>
        <v>-288288046</v>
      </c>
      <c r="L45" s="9">
        <f t="shared" si="7"/>
        <v>-6565703</v>
      </c>
    </row>
    <row r="46" spans="1:12" ht="39.950000000000003" customHeight="1">
      <c r="A46" s="7"/>
      <c r="B46" s="8" t="s">
        <v>165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950000000000003" customHeight="1">
      <c r="A47" s="7">
        <v>8161</v>
      </c>
      <c r="B47" s="8" t="s">
        <v>678</v>
      </c>
      <c r="C47" s="7"/>
      <c r="D47" s="9">
        <f>SUM(D49:D51)</f>
        <v>0</v>
      </c>
      <c r="E47" s="9" t="s">
        <v>23</v>
      </c>
      <c r="F47" s="9">
        <f>SUM(F49:F51)</f>
        <v>0</v>
      </c>
      <c r="G47" s="9">
        <f>SUM(G49:G51)</f>
        <v>0</v>
      </c>
      <c r="H47" s="9" t="s">
        <v>23</v>
      </c>
      <c r="I47" s="9">
        <f>SUM(I50:I51)</f>
        <v>0</v>
      </c>
      <c r="J47" s="9">
        <f>SUM(J49:J51)</f>
        <v>0</v>
      </c>
      <c r="K47" s="9" t="s">
        <v>23</v>
      </c>
      <c r="L47" s="9">
        <f>SUM(L50:L51)</f>
        <v>0</v>
      </c>
    </row>
    <row r="48" spans="1:12" ht="39.950000000000003" customHeight="1">
      <c r="A48" s="7"/>
      <c r="B48" s="8" t="s">
        <v>167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39.950000000000003" customHeight="1">
      <c r="A49" s="7">
        <v>8162</v>
      </c>
      <c r="B49" s="8" t="s">
        <v>679</v>
      </c>
      <c r="C49" s="7" t="s">
        <v>680</v>
      </c>
      <c r="D49" s="9">
        <f>SUM(E49,F49)</f>
        <v>0</v>
      </c>
      <c r="E49" s="9" t="s">
        <v>23</v>
      </c>
      <c r="F49" s="9"/>
      <c r="G49" s="9">
        <f>SUM(H49,I49)</f>
        <v>0</v>
      </c>
      <c r="H49" s="9" t="s">
        <v>23</v>
      </c>
      <c r="I49" s="9"/>
      <c r="J49" s="9">
        <f>SUM(K49,L49)</f>
        <v>0</v>
      </c>
      <c r="K49" s="9" t="s">
        <v>23</v>
      </c>
      <c r="L49" s="9"/>
    </row>
    <row r="50" spans="1:12" ht="39.950000000000003" customHeight="1">
      <c r="A50" s="7">
        <v>8163</v>
      </c>
      <c r="B50" s="8" t="s">
        <v>681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>
      <c r="A51" s="7">
        <v>8164</v>
      </c>
      <c r="B51" s="8" t="s">
        <v>682</v>
      </c>
      <c r="C51" s="7" t="s">
        <v>683</v>
      </c>
      <c r="D51" s="9">
        <f>SUM(E51,F51)</f>
        <v>0</v>
      </c>
      <c r="E51" s="9" t="s">
        <v>23</v>
      </c>
      <c r="F51" s="9">
        <v>0</v>
      </c>
      <c r="G51" s="9">
        <f>SUM(H51,I51)</f>
        <v>0</v>
      </c>
      <c r="H51" s="9" t="s">
        <v>23</v>
      </c>
      <c r="I51" s="9">
        <v>0</v>
      </c>
      <c r="J51" s="9">
        <f>SUM(K51,L51)</f>
        <v>0</v>
      </c>
      <c r="K51" s="9" t="s">
        <v>23</v>
      </c>
      <c r="L51" s="9">
        <v>0</v>
      </c>
    </row>
    <row r="52" spans="1:12" ht="39.950000000000003" customHeight="1">
      <c r="A52" s="7">
        <v>8170</v>
      </c>
      <c r="B52" s="8" t="s">
        <v>684</v>
      </c>
      <c r="C52" s="7"/>
      <c r="D52" s="9">
        <f t="shared" ref="D52:L52" si="8">SUM(D54:D55)</f>
        <v>0</v>
      </c>
      <c r="E52" s="9">
        <f t="shared" si="8"/>
        <v>0</v>
      </c>
      <c r="F52" s="9">
        <f t="shared" si="8"/>
        <v>0</v>
      </c>
      <c r="G52" s="9">
        <f t="shared" si="8"/>
        <v>0</v>
      </c>
      <c r="H52" s="9">
        <f t="shared" si="8"/>
        <v>0</v>
      </c>
      <c r="I52" s="9">
        <f t="shared" si="8"/>
        <v>0</v>
      </c>
      <c r="J52" s="9">
        <f t="shared" si="8"/>
        <v>0</v>
      </c>
      <c r="K52" s="9">
        <f t="shared" si="8"/>
        <v>0</v>
      </c>
      <c r="L52" s="9">
        <f t="shared" si="8"/>
        <v>0</v>
      </c>
    </row>
    <row r="53" spans="1:12" ht="39.950000000000003" customHeight="1">
      <c r="A53" s="7"/>
      <c r="B53" s="8" t="s">
        <v>167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39.950000000000003" customHeight="1">
      <c r="A54" s="7">
        <v>8171</v>
      </c>
      <c r="B54" s="8" t="s">
        <v>685</v>
      </c>
      <c r="C54" s="7" t="s">
        <v>686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>
      <c r="A55" s="7">
        <v>8172</v>
      </c>
      <c r="B55" s="8" t="s">
        <v>687</v>
      </c>
      <c r="C55" s="7" t="s">
        <v>688</v>
      </c>
      <c r="D55" s="9">
        <f>SUM(E55,F55)</f>
        <v>0</v>
      </c>
      <c r="E55" s="9">
        <v>0</v>
      </c>
      <c r="F55" s="9"/>
      <c r="G55" s="9">
        <f>SUM(H55,I55)</f>
        <v>0</v>
      </c>
      <c r="H55" s="9">
        <v>0</v>
      </c>
      <c r="I55" s="9"/>
      <c r="J55" s="9">
        <f>SUM(K55,L55)</f>
        <v>0</v>
      </c>
      <c r="K55" s="9">
        <v>0</v>
      </c>
      <c r="L55" s="9"/>
    </row>
    <row r="56" spans="1:12" ht="39.950000000000003" customHeight="1">
      <c r="A56" s="7">
        <v>8190</v>
      </c>
      <c r="B56" s="8" t="s">
        <v>689</v>
      </c>
      <c r="C56" s="7"/>
      <c r="D56" s="9">
        <f>D58+D64-D61</f>
        <v>0</v>
      </c>
      <c r="E56" s="9">
        <f>E58+E64-E61</f>
        <v>0</v>
      </c>
      <c r="F56" s="9">
        <f>F64</f>
        <v>0</v>
      </c>
      <c r="G56" s="9">
        <f>G58+G64-G61</f>
        <v>295802724.39999998</v>
      </c>
      <c r="H56" s="9">
        <f>H58+H64-H61</f>
        <v>0</v>
      </c>
      <c r="I56" s="9">
        <f>I64</f>
        <v>295802724.39999998</v>
      </c>
      <c r="J56" s="9">
        <f>J58+J64-J61</f>
        <v>474096891.19999993</v>
      </c>
      <c r="K56" s="9">
        <f>K58+K64-K61</f>
        <v>-3750</v>
      </c>
      <c r="L56" s="9">
        <f>L64</f>
        <v>474100641.19999999</v>
      </c>
    </row>
    <row r="57" spans="1:12" ht="39.950000000000003" customHeight="1">
      <c r="A57" s="7"/>
      <c r="B57" s="8" t="s">
        <v>165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39.950000000000003" customHeight="1">
      <c r="A58" s="7">
        <v>8191</v>
      </c>
      <c r="B58" s="8" t="s">
        <v>690</v>
      </c>
      <c r="C58" s="7" t="s">
        <v>691</v>
      </c>
      <c r="D58" s="9">
        <f>SUM(D62,D63)</f>
        <v>0</v>
      </c>
      <c r="E58" s="9">
        <f>SUM(E62,E63)</f>
        <v>0</v>
      </c>
      <c r="F58" s="9" t="s">
        <v>23</v>
      </c>
      <c r="G58" s="9">
        <f>SUM(G62,G63)</f>
        <v>292864725.39999998</v>
      </c>
      <c r="H58" s="9">
        <f>SUM(H62,H63)</f>
        <v>292864725.39999998</v>
      </c>
      <c r="I58" s="9" t="s">
        <v>23</v>
      </c>
      <c r="J58" s="9">
        <f>SUM(J62,J63)</f>
        <v>292860975.39999998</v>
      </c>
      <c r="K58" s="9">
        <f>SUM(K62,K63)</f>
        <v>292860975.39999998</v>
      </c>
      <c r="L58" s="9" t="s">
        <v>23</v>
      </c>
    </row>
    <row r="59" spans="1:12" ht="39.950000000000003" customHeight="1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>
      <c r="A60" s="7">
        <v>8192</v>
      </c>
      <c r="B60" s="8" t="s">
        <v>692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-3750</v>
      </c>
      <c r="K60" s="9">
        <v>-3750</v>
      </c>
      <c r="L60" s="9" t="s">
        <v>23</v>
      </c>
    </row>
    <row r="61" spans="1:12" ht="39.950000000000003" customHeight="1">
      <c r="A61" s="7">
        <v>8193</v>
      </c>
      <c r="B61" s="8" t="s">
        <v>693</v>
      </c>
      <c r="C61" s="7"/>
      <c r="D61" s="9">
        <f>D58-D60</f>
        <v>0</v>
      </c>
      <c r="E61" s="9">
        <f>E58-E60</f>
        <v>0</v>
      </c>
      <c r="F61" s="9" t="s">
        <v>23</v>
      </c>
      <c r="G61" s="9">
        <f>G58-G60</f>
        <v>292864725.39999998</v>
      </c>
      <c r="H61" s="9">
        <f>H58-H60</f>
        <v>292864725.39999998</v>
      </c>
      <c r="I61" s="9" t="s">
        <v>23</v>
      </c>
      <c r="J61" s="9">
        <f>J58-J60</f>
        <v>292864725.39999998</v>
      </c>
      <c r="K61" s="9">
        <f>K58-K60</f>
        <v>292864725.39999998</v>
      </c>
      <c r="L61" s="9" t="s">
        <v>23</v>
      </c>
    </row>
    <row r="62" spans="1:12" ht="39.950000000000003" customHeight="1">
      <c r="A62" s="7">
        <v>8194</v>
      </c>
      <c r="B62" s="8" t="s">
        <v>694</v>
      </c>
      <c r="C62" s="7" t="s">
        <v>695</v>
      </c>
      <c r="D62" s="9">
        <f>SUM(E62,F62)</f>
        <v>0</v>
      </c>
      <c r="E62" s="9">
        <v>0</v>
      </c>
      <c r="F62" s="9" t="s">
        <v>23</v>
      </c>
      <c r="G62" s="9">
        <f>SUM(H62,I62)</f>
        <v>292864725.39999998</v>
      </c>
      <c r="H62" s="9">
        <v>292864725.39999998</v>
      </c>
      <c r="I62" s="9" t="s">
        <v>23</v>
      </c>
      <c r="J62" s="9">
        <f>SUM(K62,L62)</f>
        <v>292860975.39999998</v>
      </c>
      <c r="K62" s="9">
        <v>292860975.39999998</v>
      </c>
      <c r="L62" s="9" t="s">
        <v>23</v>
      </c>
    </row>
    <row r="63" spans="1:12" ht="39.950000000000003" customHeight="1">
      <c r="A63" s="7">
        <v>8195</v>
      </c>
      <c r="B63" s="8" t="s">
        <v>696</v>
      </c>
      <c r="C63" s="7" t="s">
        <v>697</v>
      </c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>
      <c r="A64" s="7">
        <v>8196</v>
      </c>
      <c r="B64" s="8" t="s">
        <v>698</v>
      </c>
      <c r="C64" s="7" t="s">
        <v>699</v>
      </c>
      <c r="D64" s="9">
        <f t="shared" ref="D64:L64" si="9">SUM(D66,D70)</f>
        <v>0</v>
      </c>
      <c r="E64" s="9">
        <f t="shared" si="9"/>
        <v>0</v>
      </c>
      <c r="F64" s="9">
        <f t="shared" si="9"/>
        <v>0</v>
      </c>
      <c r="G64" s="9">
        <f t="shared" si="9"/>
        <v>295802724.39999998</v>
      </c>
      <c r="H64" s="9">
        <f t="shared" si="9"/>
        <v>0</v>
      </c>
      <c r="I64" s="9">
        <f t="shared" si="9"/>
        <v>295802724.39999998</v>
      </c>
      <c r="J64" s="9">
        <f t="shared" si="9"/>
        <v>474100641.19999999</v>
      </c>
      <c r="K64" s="9">
        <f t="shared" si="9"/>
        <v>0</v>
      </c>
      <c r="L64" s="9">
        <f t="shared" si="9"/>
        <v>474100641.19999999</v>
      </c>
    </row>
    <row r="65" spans="1:12" ht="39.950000000000003" customHeight="1">
      <c r="A65" s="7"/>
      <c r="B65" s="8" t="s">
        <v>167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9.950000000000003" customHeight="1">
      <c r="A66" s="7">
        <v>8197</v>
      </c>
      <c r="B66" s="8" t="s">
        <v>700</v>
      </c>
      <c r="C66" s="7"/>
      <c r="D66" s="9">
        <f>SUM(D68,D69)</f>
        <v>0</v>
      </c>
      <c r="E66" s="9" t="s">
        <v>23</v>
      </c>
      <c r="F66" s="9">
        <f>SUM(F68,F69)</f>
        <v>0</v>
      </c>
      <c r="G66" s="9">
        <f>SUM(G68,G69)</f>
        <v>2937999</v>
      </c>
      <c r="H66" s="9" t="s">
        <v>23</v>
      </c>
      <c r="I66" s="9">
        <f>SUM(I68,I69)</f>
        <v>2937999</v>
      </c>
      <c r="J66" s="9">
        <f>SUM(J68,J69)</f>
        <v>181235915.80000001</v>
      </c>
      <c r="K66" s="9" t="s">
        <v>23</v>
      </c>
      <c r="L66" s="9">
        <f>SUM(L68,L69)</f>
        <v>181235915.80000001</v>
      </c>
    </row>
    <row r="67" spans="1:12" ht="39.950000000000003" customHeight="1">
      <c r="A67" s="7"/>
      <c r="B67" s="8" t="s">
        <v>165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39.950000000000003" customHeight="1">
      <c r="A68" s="7">
        <v>8198</v>
      </c>
      <c r="B68" s="8" t="s">
        <v>701</v>
      </c>
      <c r="C68" s="7" t="s">
        <v>702</v>
      </c>
      <c r="D68" s="9">
        <f>SUM(E68,F68)</f>
        <v>0</v>
      </c>
      <c r="E68" s="9" t="s">
        <v>23</v>
      </c>
      <c r="F68" s="9">
        <v>0</v>
      </c>
      <c r="G68" s="9">
        <f>SUM(H68,I68)</f>
        <v>2937999</v>
      </c>
      <c r="H68" s="9" t="s">
        <v>23</v>
      </c>
      <c r="I68" s="9">
        <v>2937999</v>
      </c>
      <c r="J68" s="9">
        <f t="shared" ref="J68:J74" si="10">SUM(K68,L68)</f>
        <v>181235915.80000001</v>
      </c>
      <c r="K68" s="9" t="s">
        <v>23</v>
      </c>
      <c r="L68" s="9">
        <v>181235915.80000001</v>
      </c>
    </row>
    <row r="69" spans="1:12" ht="39.950000000000003" customHeight="1">
      <c r="A69" s="7">
        <v>8199</v>
      </c>
      <c r="B69" s="8" t="s">
        <v>703</v>
      </c>
      <c r="C69" s="7" t="s">
        <v>704</v>
      </c>
      <c r="D69" s="9">
        <f>SUM(E69,F69)</f>
        <v>0</v>
      </c>
      <c r="E69" s="9" t="s">
        <v>23</v>
      </c>
      <c r="F69" s="9">
        <v>0</v>
      </c>
      <c r="G69" s="9">
        <f>SUM(H69,I69)</f>
        <v>0</v>
      </c>
      <c r="H69" s="9" t="s">
        <v>23</v>
      </c>
      <c r="I69" s="9">
        <v>0</v>
      </c>
      <c r="J69" s="9">
        <f t="shared" si="10"/>
        <v>0</v>
      </c>
      <c r="K69" s="9" t="s">
        <v>23</v>
      </c>
      <c r="L69" s="9">
        <v>0</v>
      </c>
    </row>
    <row r="70" spans="1:12" ht="39.950000000000003" customHeight="1">
      <c r="A70" s="7">
        <v>8200</v>
      </c>
      <c r="B70" s="8" t="s">
        <v>705</v>
      </c>
      <c r="C70" s="7"/>
      <c r="D70" s="9">
        <f>SUM(E70,F70)</f>
        <v>0</v>
      </c>
      <c r="E70" s="9" t="s">
        <v>23</v>
      </c>
      <c r="F70" s="9">
        <f>E58-E60</f>
        <v>0</v>
      </c>
      <c r="G70" s="9">
        <f>SUM(H70,I70)</f>
        <v>292864725.39999998</v>
      </c>
      <c r="H70" s="9" t="s">
        <v>23</v>
      </c>
      <c r="I70" s="9">
        <f>H58-H60</f>
        <v>292864725.39999998</v>
      </c>
      <c r="J70" s="9">
        <f t="shared" si="10"/>
        <v>292864725.39999998</v>
      </c>
      <c r="K70" s="9" t="s">
        <v>23</v>
      </c>
      <c r="L70" s="9">
        <f>K58-K60</f>
        <v>292864725.39999998</v>
      </c>
    </row>
    <row r="71" spans="1:12" ht="39.950000000000003" customHeight="1">
      <c r="A71" s="7">
        <v>8201</v>
      </c>
      <c r="B71" s="8" t="s">
        <v>706</v>
      </c>
      <c r="C71" s="7"/>
      <c r="D71" s="7" t="s">
        <v>23</v>
      </c>
      <c r="E71" s="7" t="s">
        <v>23</v>
      </c>
      <c r="F71" s="7" t="s">
        <v>23</v>
      </c>
      <c r="G71" s="7" t="s">
        <v>23</v>
      </c>
      <c r="H71" s="7" t="s">
        <v>23</v>
      </c>
      <c r="I71" s="7" t="s">
        <v>23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>
      <c r="A72" s="7">
        <v>8202</v>
      </c>
      <c r="B72" s="8" t="s">
        <v>707</v>
      </c>
      <c r="C72" s="7"/>
      <c r="D72" s="9">
        <f>SUM(E72,F72)</f>
        <v>0</v>
      </c>
      <c r="E72" s="9" t="s">
        <v>23</v>
      </c>
      <c r="F72" s="9" t="s">
        <v>164</v>
      </c>
      <c r="G72" s="9">
        <f>SUM(H72,I72)</f>
        <v>0</v>
      </c>
      <c r="H72" s="9" t="s">
        <v>23</v>
      </c>
      <c r="I72" s="9" t="s">
        <v>164</v>
      </c>
      <c r="J72" s="9">
        <f t="shared" si="10"/>
        <v>0</v>
      </c>
      <c r="K72" s="9">
        <v>0</v>
      </c>
      <c r="L72" s="9">
        <v>0</v>
      </c>
    </row>
    <row r="73" spans="1:12" ht="39.950000000000003" customHeight="1">
      <c r="A73" s="7">
        <v>8203</v>
      </c>
      <c r="B73" s="8" t="s">
        <v>708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-768950640.20000005</v>
      </c>
      <c r="K73" s="9">
        <v>-288284296</v>
      </c>
      <c r="L73" s="9">
        <v>-480666344.19999999</v>
      </c>
    </row>
    <row r="74" spans="1:12" ht="39.950000000000003" customHeight="1">
      <c r="A74" s="7">
        <v>8204</v>
      </c>
      <c r="B74" s="8" t="s">
        <v>709</v>
      </c>
      <c r="C74" s="7"/>
      <c r="D74" s="9">
        <f>SUM(E74,F74)</f>
        <v>0</v>
      </c>
      <c r="E74" s="9">
        <v>0</v>
      </c>
      <c r="F74" s="9">
        <v>0</v>
      </c>
      <c r="G74" s="9">
        <f>SUM(H74,I74)</f>
        <v>0</v>
      </c>
      <c r="H74" s="9">
        <v>0</v>
      </c>
      <c r="I74" s="9">
        <v>0</v>
      </c>
      <c r="J74" s="9">
        <f t="shared" si="10"/>
        <v>0</v>
      </c>
      <c r="K74" s="9"/>
      <c r="L74" s="9"/>
    </row>
    <row r="75" spans="1:12" ht="39.950000000000003" customHeight="1">
      <c r="A75" s="7">
        <v>8300</v>
      </c>
      <c r="B75" s="8" t="s">
        <v>710</v>
      </c>
      <c r="C75" s="7"/>
      <c r="D75" s="9">
        <f t="shared" ref="D75:L75" si="11">SUM(D77)</f>
        <v>0</v>
      </c>
      <c r="E75" s="9">
        <f t="shared" si="11"/>
        <v>0</v>
      </c>
      <c r="F75" s="9">
        <f t="shared" si="11"/>
        <v>0</v>
      </c>
      <c r="G75" s="9">
        <f t="shared" si="11"/>
        <v>0</v>
      </c>
      <c r="H75" s="9">
        <f t="shared" si="11"/>
        <v>0</v>
      </c>
      <c r="I75" s="9">
        <f t="shared" si="11"/>
        <v>0</v>
      </c>
      <c r="J75" s="9">
        <f t="shared" si="11"/>
        <v>0</v>
      </c>
      <c r="K75" s="9">
        <f t="shared" si="11"/>
        <v>0</v>
      </c>
      <c r="L75" s="9">
        <f t="shared" si="11"/>
        <v>0</v>
      </c>
    </row>
    <row r="76" spans="1:12" ht="39.950000000000003" customHeight="1">
      <c r="A76" s="7"/>
      <c r="B76" s="8" t="s">
        <v>165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950000000000003" customHeight="1">
      <c r="A77" s="7">
        <v>8310</v>
      </c>
      <c r="B77" s="8" t="s">
        <v>711</v>
      </c>
      <c r="C77" s="7"/>
      <c r="D77" s="9">
        <f t="shared" ref="D77:L77" si="12">SUM(D79,D83)</f>
        <v>0</v>
      </c>
      <c r="E77" s="9">
        <f t="shared" si="12"/>
        <v>0</v>
      </c>
      <c r="F77" s="9">
        <f t="shared" si="12"/>
        <v>0</v>
      </c>
      <c r="G77" s="9">
        <f t="shared" si="12"/>
        <v>0</v>
      </c>
      <c r="H77" s="9">
        <f t="shared" si="12"/>
        <v>0</v>
      </c>
      <c r="I77" s="9">
        <f t="shared" si="12"/>
        <v>0</v>
      </c>
      <c r="J77" s="9">
        <f t="shared" si="12"/>
        <v>0</v>
      </c>
      <c r="K77" s="9">
        <f t="shared" si="12"/>
        <v>0</v>
      </c>
      <c r="L77" s="9">
        <f t="shared" si="12"/>
        <v>0</v>
      </c>
    </row>
    <row r="78" spans="1:12" ht="39.950000000000003" customHeight="1">
      <c r="A78" s="7"/>
      <c r="B78" s="8" t="s">
        <v>165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39.950000000000003" customHeight="1">
      <c r="A79" s="7">
        <v>8311</v>
      </c>
      <c r="B79" s="8" t="s">
        <v>712</v>
      </c>
      <c r="C79" s="7"/>
      <c r="D79" s="9">
        <f>SUM(D81:D82)</f>
        <v>0</v>
      </c>
      <c r="E79" s="9" t="s">
        <v>23</v>
      </c>
      <c r="F79" s="9">
        <f>SUM(F81:F82)</f>
        <v>0</v>
      </c>
      <c r="G79" s="9">
        <f>SUM(G81:G82)</f>
        <v>0</v>
      </c>
      <c r="H79" s="9" t="s">
        <v>23</v>
      </c>
      <c r="I79" s="9">
        <f>SUM(I81:I82)</f>
        <v>0</v>
      </c>
      <c r="J79" s="9">
        <f>SUM(J81:J82)</f>
        <v>0</v>
      </c>
      <c r="K79" s="9" t="s">
        <v>23</v>
      </c>
      <c r="L79" s="9">
        <f>SUM(L81:L82)</f>
        <v>0</v>
      </c>
    </row>
    <row r="80" spans="1:12" ht="39.950000000000003" customHeight="1">
      <c r="A80" s="7"/>
      <c r="B80" s="8" t="s">
        <v>167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950000000000003" customHeight="1">
      <c r="A81" s="7">
        <v>8312</v>
      </c>
      <c r="B81" s="8" t="s">
        <v>657</v>
      </c>
      <c r="C81" s="7" t="s">
        <v>713</v>
      </c>
      <c r="D81" s="9">
        <f>SUM(E81,F81)</f>
        <v>0</v>
      </c>
      <c r="E81" s="9" t="s">
        <v>23</v>
      </c>
      <c r="F81" s="9">
        <v>0</v>
      </c>
      <c r="G81" s="9">
        <f>SUM(H81,I81)</f>
        <v>0</v>
      </c>
      <c r="H81" s="9" t="s">
        <v>23</v>
      </c>
      <c r="I81" s="9">
        <v>0</v>
      </c>
      <c r="J81" s="9">
        <f>SUM(K81,L81)</f>
        <v>0</v>
      </c>
      <c r="K81" s="9" t="s">
        <v>23</v>
      </c>
      <c r="L81" s="9">
        <v>0</v>
      </c>
    </row>
    <row r="82" spans="1:12" ht="39.950000000000003" customHeight="1">
      <c r="A82" s="7">
        <v>8313</v>
      </c>
      <c r="B82" s="8" t="s">
        <v>659</v>
      </c>
      <c r="C82" s="7" t="s">
        <v>714</v>
      </c>
      <c r="D82" s="9">
        <f>SUM(E82,F82)</f>
        <v>0</v>
      </c>
      <c r="E82" s="9" t="s">
        <v>23</v>
      </c>
      <c r="F82" s="9"/>
      <c r="G82" s="9">
        <f>SUM(H82,I82)</f>
        <v>0</v>
      </c>
      <c r="H82" s="9" t="s">
        <v>23</v>
      </c>
      <c r="I82" s="9"/>
      <c r="J82" s="9">
        <f>SUM(K82,L82)</f>
        <v>0</v>
      </c>
      <c r="K82" s="9" t="s">
        <v>23</v>
      </c>
      <c r="L82" s="9"/>
    </row>
    <row r="83" spans="1:12" ht="39.950000000000003" customHeight="1">
      <c r="A83" s="7">
        <v>8320</v>
      </c>
      <c r="B83" s="8" t="s">
        <v>715</v>
      </c>
      <c r="C83" s="7"/>
      <c r="D83" s="9">
        <f t="shared" ref="D83:L83" si="13">SUM(D85,D89)</f>
        <v>0</v>
      </c>
      <c r="E83" s="9">
        <f t="shared" si="13"/>
        <v>0</v>
      </c>
      <c r="F83" s="9">
        <f t="shared" si="13"/>
        <v>0</v>
      </c>
      <c r="G83" s="9">
        <f t="shared" si="13"/>
        <v>0</v>
      </c>
      <c r="H83" s="9">
        <f t="shared" si="13"/>
        <v>0</v>
      </c>
      <c r="I83" s="9">
        <f t="shared" si="13"/>
        <v>0</v>
      </c>
      <c r="J83" s="9">
        <f t="shared" si="13"/>
        <v>0</v>
      </c>
      <c r="K83" s="9">
        <f t="shared" si="13"/>
        <v>0</v>
      </c>
      <c r="L83" s="9">
        <f t="shared" si="13"/>
        <v>0</v>
      </c>
    </row>
    <row r="84" spans="1:12" ht="39.950000000000003" customHeight="1">
      <c r="A84" s="7"/>
      <c r="B84" s="8" t="s">
        <v>165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9.950000000000003" customHeight="1">
      <c r="A85" s="7">
        <v>8321</v>
      </c>
      <c r="B85" s="8" t="s">
        <v>716</v>
      </c>
      <c r="C85" s="7"/>
      <c r="D85" s="9">
        <f>SUM(D87:D88)</f>
        <v>0</v>
      </c>
      <c r="E85" s="9" t="s">
        <v>23</v>
      </c>
      <c r="F85" s="9">
        <f>SUM(F87:F88)</f>
        <v>0</v>
      </c>
      <c r="G85" s="9">
        <f>SUM(G87:G88)</f>
        <v>0</v>
      </c>
      <c r="H85" s="9" t="s">
        <v>23</v>
      </c>
      <c r="I85" s="9">
        <f>SUM(I87:I88)</f>
        <v>0</v>
      </c>
      <c r="J85" s="9">
        <f>SUM(J87:J88)</f>
        <v>0</v>
      </c>
      <c r="K85" s="9" t="s">
        <v>23</v>
      </c>
      <c r="L85" s="9">
        <f>SUM(L87:L88)</f>
        <v>0</v>
      </c>
    </row>
    <row r="86" spans="1:12" ht="39.950000000000003" customHeight="1">
      <c r="A86" s="7"/>
      <c r="B86" s="8" t="s">
        <v>167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9.950000000000003" customHeight="1">
      <c r="A87" s="7">
        <v>8322</v>
      </c>
      <c r="B87" s="8" t="s">
        <v>717</v>
      </c>
      <c r="C87" s="7" t="s">
        <v>718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>
      <c r="A88" s="7">
        <v>8330</v>
      </c>
      <c r="B88" s="8" t="s">
        <v>719</v>
      </c>
      <c r="C88" s="7" t="s">
        <v>720</v>
      </c>
      <c r="D88" s="9">
        <f>SUM(E88,F88)</f>
        <v>0</v>
      </c>
      <c r="E88" s="9" t="s">
        <v>23</v>
      </c>
      <c r="F88" s="9">
        <v>0</v>
      </c>
      <c r="G88" s="9">
        <f>SUM(H88,I88)</f>
        <v>0</v>
      </c>
      <c r="H88" s="9" t="s">
        <v>23</v>
      </c>
      <c r="I88" s="9">
        <v>0</v>
      </c>
      <c r="J88" s="9">
        <f>SUM(K88,L88)</f>
        <v>0</v>
      </c>
      <c r="K88" s="9" t="s">
        <v>23</v>
      </c>
      <c r="L88" s="9">
        <v>0</v>
      </c>
    </row>
    <row r="89" spans="1:12" ht="39.950000000000003" customHeight="1">
      <c r="A89" s="7">
        <v>8340</v>
      </c>
      <c r="B89" s="8" t="s">
        <v>721</v>
      </c>
      <c r="C89" s="7"/>
      <c r="D89" s="9">
        <f t="shared" ref="D89:L89" si="14">SUM(D91:D92)</f>
        <v>0</v>
      </c>
      <c r="E89" s="9">
        <f t="shared" si="14"/>
        <v>0</v>
      </c>
      <c r="F89" s="9">
        <f t="shared" si="14"/>
        <v>0</v>
      </c>
      <c r="G89" s="9">
        <f t="shared" si="14"/>
        <v>0</v>
      </c>
      <c r="H89" s="9">
        <f t="shared" si="14"/>
        <v>0</v>
      </c>
      <c r="I89" s="9">
        <f t="shared" si="14"/>
        <v>0</v>
      </c>
      <c r="J89" s="9">
        <f t="shared" si="14"/>
        <v>0</v>
      </c>
      <c r="K89" s="9">
        <f t="shared" si="14"/>
        <v>0</v>
      </c>
      <c r="L89" s="9">
        <f t="shared" si="14"/>
        <v>0</v>
      </c>
    </row>
    <row r="90" spans="1:12" ht="39.950000000000003" customHeight="1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>
      <c r="A91" s="7">
        <v>8341</v>
      </c>
      <c r="B91" s="8" t="s">
        <v>722</v>
      </c>
      <c r="C91" s="7" t="s">
        <v>718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950000000000003" customHeight="1">
      <c r="A92" s="7">
        <v>8350</v>
      </c>
      <c r="B92" s="8" t="s">
        <v>723</v>
      </c>
      <c r="C92" s="7" t="s">
        <v>720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ww</cp:lastModifiedBy>
  <dcterms:created xsi:type="dcterms:W3CDTF">2024-04-01T06:18:51Z</dcterms:created>
  <dcterms:modified xsi:type="dcterms:W3CDTF">2024-04-17T05:29:03Z</dcterms:modified>
</cp:coreProperties>
</file>