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OneDrive\Desktop\դեկտեմբերի 23\"/>
    </mc:Choice>
  </mc:AlternateContent>
  <xr:revisionPtr revIDLastSave="0" documentId="8_{552B43C4-B9CA-4FC1-9A12-26395551CB84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2" sheetId="1" r:id="rId1"/>
    <sheet name="4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5" i="9" l="1"/>
  <c r="H102" i="9"/>
  <c r="I117" i="9"/>
  <c r="I34" i="9"/>
  <c r="G214" i="9" l="1"/>
  <c r="M174" i="9"/>
  <c r="N171" i="9"/>
  <c r="J174" i="9"/>
  <c r="M217" i="9" l="1"/>
  <c r="H26" i="9" l="1"/>
  <c r="D135" i="1"/>
  <c r="L78" i="1"/>
  <c r="K78" i="1"/>
  <c r="J78" i="1" s="1"/>
  <c r="I78" i="1"/>
  <c r="G78" i="1" s="1"/>
  <c r="H78" i="1"/>
  <c r="F78" i="1"/>
  <c r="E78" i="1"/>
  <c r="P14" i="9"/>
  <c r="Q14" i="9"/>
  <c r="P15" i="9"/>
  <c r="Q15" i="9"/>
  <c r="P16" i="9"/>
  <c r="Q16" i="9"/>
  <c r="P19" i="9"/>
  <c r="Q19" i="9"/>
  <c r="P20" i="9"/>
  <c r="Q20" i="9"/>
  <c r="P23" i="9"/>
  <c r="Q23" i="9"/>
  <c r="P24" i="9"/>
  <c r="Q24" i="9"/>
  <c r="P25" i="9"/>
  <c r="Q25" i="9"/>
  <c r="P28" i="9"/>
  <c r="Q28" i="9"/>
  <c r="P31" i="9"/>
  <c r="Q31" i="9"/>
  <c r="P34" i="9"/>
  <c r="Q34" i="9"/>
  <c r="P37" i="9"/>
  <c r="Q37" i="9"/>
  <c r="P42" i="9"/>
  <c r="Q42" i="9"/>
  <c r="P43" i="9"/>
  <c r="Q43" i="9"/>
  <c r="P48" i="9"/>
  <c r="Q48" i="9"/>
  <c r="P51" i="9"/>
  <c r="Q51" i="9"/>
  <c r="P54" i="9"/>
  <c r="Q54" i="9"/>
  <c r="P57" i="9"/>
  <c r="Q57" i="9"/>
  <c r="P60" i="9"/>
  <c r="Q60" i="9"/>
  <c r="P65" i="9"/>
  <c r="Q65" i="9"/>
  <c r="P66" i="9"/>
  <c r="Q66" i="9"/>
  <c r="P67" i="9"/>
  <c r="Q67" i="9"/>
  <c r="P70" i="9"/>
  <c r="Q70" i="9"/>
  <c r="P73" i="9"/>
  <c r="Q73" i="9"/>
  <c r="P74" i="9"/>
  <c r="Q74" i="9"/>
  <c r="P77" i="9"/>
  <c r="Q77" i="9"/>
  <c r="P80" i="9"/>
  <c r="Q80" i="9"/>
  <c r="P83" i="9"/>
  <c r="Q83" i="9"/>
  <c r="P86" i="9"/>
  <c r="Q86" i="9"/>
  <c r="P89" i="9"/>
  <c r="Q89" i="9"/>
  <c r="P94" i="9"/>
  <c r="Q94" i="9"/>
  <c r="P95" i="9"/>
  <c r="Q95" i="9"/>
  <c r="P98" i="9"/>
  <c r="Q98" i="9"/>
  <c r="P99" i="9"/>
  <c r="Q99" i="9"/>
  <c r="P100" i="9"/>
  <c r="Q100" i="9"/>
  <c r="P101" i="9"/>
  <c r="Q101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2" i="9"/>
  <c r="Q112" i="9"/>
  <c r="P113" i="9"/>
  <c r="Q113" i="9"/>
  <c r="P114" i="9"/>
  <c r="Q114" i="9"/>
  <c r="P117" i="9"/>
  <c r="Q117" i="9"/>
  <c r="P118" i="9"/>
  <c r="Q118" i="9"/>
  <c r="P119" i="9"/>
  <c r="Q119" i="9"/>
  <c r="P120" i="9"/>
  <c r="Q120" i="9"/>
  <c r="P121" i="9"/>
  <c r="Q121" i="9"/>
  <c r="P124" i="9"/>
  <c r="Q124" i="9"/>
  <c r="P127" i="9"/>
  <c r="Q127" i="9"/>
  <c r="P128" i="9"/>
  <c r="Q128" i="9"/>
  <c r="P129" i="9"/>
  <c r="Q129" i="9"/>
  <c r="P130" i="9"/>
  <c r="Q130" i="9"/>
  <c r="P133" i="9"/>
  <c r="Q133" i="9"/>
  <c r="P134" i="9"/>
  <c r="Q134" i="9"/>
  <c r="P135" i="9"/>
  <c r="Q135" i="9"/>
  <c r="P136" i="9"/>
  <c r="Q136" i="9"/>
  <c r="P137" i="9"/>
  <c r="Q137" i="9"/>
  <c r="P138" i="9"/>
  <c r="Q138" i="9"/>
  <c r="P139" i="9"/>
  <c r="Q139" i="9"/>
  <c r="P142" i="9"/>
  <c r="Q142" i="9"/>
  <c r="P147" i="9"/>
  <c r="Q147" i="9"/>
  <c r="P150" i="9"/>
  <c r="Q150" i="9"/>
  <c r="P153" i="9"/>
  <c r="Q153" i="9"/>
  <c r="P156" i="9"/>
  <c r="Q156" i="9"/>
  <c r="P159" i="9"/>
  <c r="Q159" i="9"/>
  <c r="P162" i="9"/>
  <c r="Q162" i="9"/>
  <c r="P167" i="9"/>
  <c r="Q167" i="9"/>
  <c r="P170" i="9"/>
  <c r="Q170" i="9"/>
  <c r="P173" i="9"/>
  <c r="Q173" i="9"/>
  <c r="P176" i="9"/>
  <c r="Q176" i="9"/>
  <c r="P179" i="9"/>
  <c r="Q179" i="9"/>
  <c r="P182" i="9"/>
  <c r="Q182" i="9"/>
  <c r="O186" i="9"/>
  <c r="P186" i="9"/>
  <c r="Q186" i="9"/>
  <c r="P187" i="9"/>
  <c r="Q187" i="9"/>
  <c r="P188" i="9"/>
  <c r="Q188" i="9"/>
  <c r="P189" i="9"/>
  <c r="Q189" i="9"/>
  <c r="P192" i="9"/>
  <c r="Q192" i="9"/>
  <c r="P193" i="9"/>
  <c r="Q193" i="9"/>
  <c r="P194" i="9"/>
  <c r="Q194" i="9"/>
  <c r="P195" i="9"/>
  <c r="Q195" i="9"/>
  <c r="P198" i="9"/>
  <c r="Q198" i="9"/>
  <c r="P199" i="9"/>
  <c r="Q199" i="9"/>
  <c r="P200" i="9"/>
  <c r="Q200" i="9"/>
  <c r="P201" i="9"/>
  <c r="Q201" i="9"/>
  <c r="P204" i="9"/>
  <c r="Q204" i="9"/>
  <c r="P207" i="9"/>
  <c r="Q207" i="9"/>
  <c r="P210" i="9"/>
  <c r="Q210" i="9"/>
  <c r="P211" i="9"/>
  <c r="Q211" i="9"/>
  <c r="P216" i="9"/>
  <c r="Q216" i="9"/>
  <c r="P219" i="9"/>
  <c r="Q219" i="9"/>
  <c r="P220" i="9"/>
  <c r="Q220" i="9"/>
  <c r="P221" i="9"/>
  <c r="Q221" i="9"/>
  <c r="P222" i="9"/>
  <c r="Q222" i="9"/>
  <c r="P223" i="9"/>
  <c r="Q223" i="9"/>
  <c r="P224" i="9"/>
  <c r="Q224" i="9"/>
  <c r="P225" i="9"/>
  <c r="Q225" i="9"/>
  <c r="P228" i="9"/>
  <c r="Q228" i="9"/>
  <c r="P229" i="9"/>
  <c r="Q229" i="9"/>
  <c r="P230" i="9"/>
  <c r="Q230" i="9"/>
  <c r="P233" i="9"/>
  <c r="Q233" i="9"/>
  <c r="P234" i="9"/>
  <c r="Q234" i="9"/>
  <c r="P235" i="9"/>
  <c r="Q235" i="9"/>
  <c r="P238" i="9"/>
  <c r="Q238" i="9"/>
  <c r="P241" i="9"/>
  <c r="Q241" i="9"/>
  <c r="P246" i="9"/>
  <c r="Q246" i="9"/>
  <c r="P247" i="9"/>
  <c r="Q247" i="9"/>
  <c r="P250" i="9"/>
  <c r="Q250" i="9"/>
  <c r="P251" i="9"/>
  <c r="Q251" i="9"/>
  <c r="P254" i="9"/>
  <c r="Q254" i="9"/>
  <c r="P255" i="9"/>
  <c r="Q255" i="9"/>
  <c r="P258" i="9"/>
  <c r="Q258" i="9"/>
  <c r="P259" i="9"/>
  <c r="Q259" i="9"/>
  <c r="P262" i="9"/>
  <c r="Q262" i="9"/>
  <c r="P263" i="9"/>
  <c r="Q263" i="9"/>
  <c r="P266" i="9"/>
  <c r="Q266" i="9"/>
  <c r="P269" i="9"/>
  <c r="Q269" i="9"/>
  <c r="P272" i="9"/>
  <c r="Q272" i="9"/>
  <c r="P277" i="9"/>
  <c r="Q277" i="9"/>
  <c r="P278" i="9"/>
  <c r="Q278" i="9"/>
  <c r="P281" i="9"/>
  <c r="Q281" i="9"/>
  <c r="P284" i="9"/>
  <c r="Q284" i="9"/>
  <c r="P287" i="9"/>
  <c r="Q287" i="9"/>
  <c r="P290" i="9"/>
  <c r="Q290" i="9"/>
  <c r="P293" i="9"/>
  <c r="Q293" i="9"/>
  <c r="P296" i="9"/>
  <c r="Q296" i="9"/>
  <c r="P299" i="9"/>
  <c r="Q299" i="9"/>
  <c r="O300" i="9"/>
  <c r="P300" i="9"/>
  <c r="Q300" i="9"/>
  <c r="P303" i="9"/>
  <c r="Q303" i="9"/>
  <c r="P304" i="9"/>
  <c r="Q304" i="9"/>
  <c r="O309" i="9"/>
  <c r="P309" i="9"/>
  <c r="Q309" i="9"/>
  <c r="L43" i="9"/>
  <c r="L42" i="9"/>
  <c r="N40" i="9"/>
  <c r="N38" i="9" s="1"/>
  <c r="M40" i="9"/>
  <c r="M38" i="9" s="1"/>
  <c r="L37" i="9"/>
  <c r="N35" i="9"/>
  <c r="M35" i="9"/>
  <c r="L34" i="9"/>
  <c r="N32" i="9"/>
  <c r="M32" i="9"/>
  <c r="L31" i="9"/>
  <c r="N29" i="9"/>
  <c r="M29" i="9"/>
  <c r="L28" i="9"/>
  <c r="N26" i="9"/>
  <c r="M26" i="9"/>
  <c r="L25" i="9"/>
  <c r="L24" i="9"/>
  <c r="L23" i="9"/>
  <c r="N21" i="9"/>
  <c r="M21" i="9"/>
  <c r="L20" i="9"/>
  <c r="L19" i="9"/>
  <c r="N17" i="9"/>
  <c r="M17" i="9"/>
  <c r="L16" i="9"/>
  <c r="L15" i="9"/>
  <c r="L14" i="9"/>
  <c r="N12" i="9"/>
  <c r="M12" i="9"/>
  <c r="I43" i="9"/>
  <c r="I42" i="9"/>
  <c r="K40" i="9"/>
  <c r="J40" i="9"/>
  <c r="J38" i="9" s="1"/>
  <c r="K38" i="9"/>
  <c r="I37" i="9"/>
  <c r="I35" i="9" s="1"/>
  <c r="K35" i="9"/>
  <c r="J35" i="9"/>
  <c r="I32" i="9"/>
  <c r="K32" i="9"/>
  <c r="J32" i="9"/>
  <c r="I31" i="9"/>
  <c r="I29" i="9" s="1"/>
  <c r="K29" i="9"/>
  <c r="J29" i="9"/>
  <c r="I28" i="9"/>
  <c r="I26" i="9" s="1"/>
  <c r="K26" i="9"/>
  <c r="J26" i="9"/>
  <c r="I25" i="9"/>
  <c r="I24" i="9"/>
  <c r="I23" i="9"/>
  <c r="K21" i="9"/>
  <c r="J21" i="9"/>
  <c r="I20" i="9"/>
  <c r="I19" i="9"/>
  <c r="K17" i="9"/>
  <c r="J17" i="9"/>
  <c r="I16" i="9"/>
  <c r="I15" i="9"/>
  <c r="I14" i="9"/>
  <c r="K12" i="9"/>
  <c r="J12" i="9"/>
  <c r="L60" i="9"/>
  <c r="L58" i="9" s="1"/>
  <c r="N58" i="9"/>
  <c r="M58" i="9"/>
  <c r="L57" i="9"/>
  <c r="L55" i="9" s="1"/>
  <c r="N55" i="9"/>
  <c r="M55" i="9"/>
  <c r="L54" i="9"/>
  <c r="L52" i="9" s="1"/>
  <c r="N52" i="9"/>
  <c r="M52" i="9"/>
  <c r="L51" i="9"/>
  <c r="L49" i="9" s="1"/>
  <c r="N49" i="9"/>
  <c r="M49" i="9"/>
  <c r="L48" i="9"/>
  <c r="L46" i="9" s="1"/>
  <c r="N46" i="9"/>
  <c r="M46" i="9"/>
  <c r="I60" i="9"/>
  <c r="I58" i="9" s="1"/>
  <c r="K58" i="9"/>
  <c r="J58" i="9"/>
  <c r="I57" i="9"/>
  <c r="I55" i="9" s="1"/>
  <c r="K55" i="9"/>
  <c r="J55" i="9"/>
  <c r="I54" i="9"/>
  <c r="I52" i="9" s="1"/>
  <c r="K52" i="9"/>
  <c r="J52" i="9"/>
  <c r="I51" i="9"/>
  <c r="I49" i="9" s="1"/>
  <c r="K49" i="9"/>
  <c r="J49" i="9"/>
  <c r="I48" i="9"/>
  <c r="I46" i="9" s="1"/>
  <c r="K46" i="9"/>
  <c r="J46" i="9"/>
  <c r="L89" i="9"/>
  <c r="L87" i="9" s="1"/>
  <c r="N87" i="9"/>
  <c r="M87" i="9"/>
  <c r="L86" i="9"/>
  <c r="L84" i="9" s="1"/>
  <c r="N84" i="9"/>
  <c r="M84" i="9"/>
  <c r="L83" i="9"/>
  <c r="L81" i="9" s="1"/>
  <c r="N81" i="9"/>
  <c r="M81" i="9"/>
  <c r="L80" i="9"/>
  <c r="L78" i="9" s="1"/>
  <c r="N78" i="9"/>
  <c r="M78" i="9"/>
  <c r="L77" i="9"/>
  <c r="L75" i="9" s="1"/>
  <c r="N75" i="9"/>
  <c r="M75" i="9"/>
  <c r="L74" i="9"/>
  <c r="L73" i="9"/>
  <c r="N71" i="9"/>
  <c r="M71" i="9"/>
  <c r="L70" i="9"/>
  <c r="L68" i="9" s="1"/>
  <c r="N68" i="9"/>
  <c r="M68" i="9"/>
  <c r="L67" i="9"/>
  <c r="L66" i="9"/>
  <c r="L65" i="9"/>
  <c r="N63" i="9"/>
  <c r="M63" i="9"/>
  <c r="I89" i="9"/>
  <c r="I87" i="9" s="1"/>
  <c r="K87" i="9"/>
  <c r="J87" i="9"/>
  <c r="I86" i="9"/>
  <c r="I84" i="9" s="1"/>
  <c r="K84" i="9"/>
  <c r="J84" i="9"/>
  <c r="I83" i="9"/>
  <c r="I81" i="9" s="1"/>
  <c r="K81" i="9"/>
  <c r="J81" i="9"/>
  <c r="I80" i="9"/>
  <c r="I78" i="9" s="1"/>
  <c r="K78" i="9"/>
  <c r="J78" i="9"/>
  <c r="I77" i="9"/>
  <c r="I75" i="9" s="1"/>
  <c r="K75" i="9"/>
  <c r="J75" i="9"/>
  <c r="I74" i="9"/>
  <c r="I73" i="9"/>
  <c r="K71" i="9"/>
  <c r="J71" i="9"/>
  <c r="I70" i="9"/>
  <c r="K68" i="9"/>
  <c r="J68" i="9"/>
  <c r="I68" i="9"/>
  <c r="I67" i="9"/>
  <c r="I66" i="9"/>
  <c r="I65" i="9"/>
  <c r="K63" i="9"/>
  <c r="K61" i="9" s="1"/>
  <c r="J63" i="9"/>
  <c r="L142" i="9"/>
  <c r="L140" i="9" s="1"/>
  <c r="N140" i="9"/>
  <c r="M140" i="9"/>
  <c r="L139" i="9"/>
  <c r="L138" i="9"/>
  <c r="L137" i="9"/>
  <c r="L136" i="9"/>
  <c r="L135" i="9"/>
  <c r="L134" i="9"/>
  <c r="L133" i="9"/>
  <c r="N131" i="9"/>
  <c r="M131" i="9"/>
  <c r="L130" i="9"/>
  <c r="L129" i="9"/>
  <c r="L128" i="9"/>
  <c r="L127" i="9"/>
  <c r="N125" i="9"/>
  <c r="M125" i="9"/>
  <c r="L124" i="9"/>
  <c r="L122" i="9" s="1"/>
  <c r="N122" i="9"/>
  <c r="M122" i="9"/>
  <c r="L121" i="9"/>
  <c r="L120" i="9"/>
  <c r="L119" i="9"/>
  <c r="L118" i="9"/>
  <c r="L117" i="9"/>
  <c r="N115" i="9"/>
  <c r="M115" i="9"/>
  <c r="L114" i="9"/>
  <c r="L113" i="9"/>
  <c r="L112" i="9"/>
  <c r="N110" i="9"/>
  <c r="M110" i="9"/>
  <c r="L109" i="9"/>
  <c r="L108" i="9"/>
  <c r="L107" i="9"/>
  <c r="L106" i="9"/>
  <c r="L105" i="9"/>
  <c r="L104" i="9"/>
  <c r="N102" i="9"/>
  <c r="M102" i="9"/>
  <c r="L101" i="9"/>
  <c r="L100" i="9"/>
  <c r="L99" i="9"/>
  <c r="L98" i="9"/>
  <c r="N96" i="9"/>
  <c r="M96" i="9"/>
  <c r="L95" i="9"/>
  <c r="L94" i="9"/>
  <c r="N92" i="9"/>
  <c r="M92" i="9"/>
  <c r="I142" i="9"/>
  <c r="I140" i="9" s="1"/>
  <c r="K140" i="9"/>
  <c r="J140" i="9"/>
  <c r="I139" i="9"/>
  <c r="I138" i="9"/>
  <c r="I137" i="9"/>
  <c r="I136" i="9"/>
  <c r="I135" i="9"/>
  <c r="I134" i="9"/>
  <c r="I133" i="9"/>
  <c r="K131" i="9"/>
  <c r="J131" i="9"/>
  <c r="I130" i="9"/>
  <c r="I129" i="9"/>
  <c r="I128" i="9"/>
  <c r="I127" i="9"/>
  <c r="K125" i="9"/>
  <c r="J125" i="9"/>
  <c r="I124" i="9"/>
  <c r="I122" i="9" s="1"/>
  <c r="K122" i="9"/>
  <c r="J122" i="9"/>
  <c r="I121" i="9"/>
  <c r="I120" i="9"/>
  <c r="I119" i="9"/>
  <c r="I118" i="9"/>
  <c r="K115" i="9"/>
  <c r="J115" i="9"/>
  <c r="I114" i="9"/>
  <c r="I113" i="9"/>
  <c r="I112" i="9"/>
  <c r="K110" i="9"/>
  <c r="J110" i="9"/>
  <c r="I109" i="9"/>
  <c r="I108" i="9"/>
  <c r="I107" i="9"/>
  <c r="I106" i="9"/>
  <c r="I105" i="9"/>
  <c r="I104" i="9"/>
  <c r="K102" i="9"/>
  <c r="J102" i="9"/>
  <c r="I101" i="9"/>
  <c r="I100" i="9"/>
  <c r="I99" i="9"/>
  <c r="I98" i="9"/>
  <c r="K96" i="9"/>
  <c r="J96" i="9"/>
  <c r="I95" i="9"/>
  <c r="I94" i="9"/>
  <c r="K92" i="9"/>
  <c r="J92" i="9"/>
  <c r="L162" i="9"/>
  <c r="L160" i="9" s="1"/>
  <c r="N160" i="9"/>
  <c r="M160" i="9"/>
  <c r="L159" i="9"/>
  <c r="L157" i="9" s="1"/>
  <c r="N157" i="9"/>
  <c r="M157" i="9"/>
  <c r="L156" i="9"/>
  <c r="L154" i="9" s="1"/>
  <c r="N154" i="9"/>
  <c r="M154" i="9"/>
  <c r="L153" i="9"/>
  <c r="L151" i="9" s="1"/>
  <c r="N151" i="9"/>
  <c r="M151" i="9"/>
  <c r="L150" i="9"/>
  <c r="L148" i="9" s="1"/>
  <c r="N148" i="9"/>
  <c r="M148" i="9"/>
  <c r="L147" i="9"/>
  <c r="L145" i="9" s="1"/>
  <c r="N145" i="9"/>
  <c r="I162" i="9"/>
  <c r="I160" i="9" s="1"/>
  <c r="K160" i="9"/>
  <c r="J160" i="9"/>
  <c r="I159" i="9"/>
  <c r="I157" i="9" s="1"/>
  <c r="K157" i="9"/>
  <c r="J157" i="9"/>
  <c r="I156" i="9"/>
  <c r="I154" i="9" s="1"/>
  <c r="K154" i="9"/>
  <c r="J154" i="9"/>
  <c r="I153" i="9"/>
  <c r="I151" i="9" s="1"/>
  <c r="K151" i="9"/>
  <c r="J151" i="9"/>
  <c r="I150" i="9"/>
  <c r="I148" i="9" s="1"/>
  <c r="K148" i="9"/>
  <c r="J148" i="9"/>
  <c r="I147" i="9"/>
  <c r="I145" i="9" s="1"/>
  <c r="K145" i="9"/>
  <c r="J145" i="9"/>
  <c r="L182" i="9"/>
  <c r="L180" i="9" s="1"/>
  <c r="N180" i="9"/>
  <c r="M180" i="9"/>
  <c r="L179" i="9"/>
  <c r="L177" i="9" s="1"/>
  <c r="N177" i="9"/>
  <c r="M177" i="9"/>
  <c r="L176" i="9"/>
  <c r="L174" i="9" s="1"/>
  <c r="N174" i="9"/>
  <c r="L173" i="9"/>
  <c r="L171" i="9" s="1"/>
  <c r="M171" i="9"/>
  <c r="L170" i="9"/>
  <c r="N168" i="9"/>
  <c r="M168" i="9"/>
  <c r="L167" i="9"/>
  <c r="N165" i="9"/>
  <c r="M165" i="9"/>
  <c r="I182" i="9"/>
  <c r="I180" i="9" s="1"/>
  <c r="K180" i="9"/>
  <c r="J180" i="9"/>
  <c r="I179" i="9"/>
  <c r="I177" i="9" s="1"/>
  <c r="K177" i="9"/>
  <c r="J177" i="9"/>
  <c r="I176" i="9"/>
  <c r="K174" i="9"/>
  <c r="I174" i="9" s="1"/>
  <c r="I173" i="9"/>
  <c r="I171" i="9" s="1"/>
  <c r="K171" i="9"/>
  <c r="J171" i="9"/>
  <c r="I170" i="9"/>
  <c r="I168" i="9" s="1"/>
  <c r="K168" i="9"/>
  <c r="J168" i="9"/>
  <c r="I167" i="9"/>
  <c r="I165" i="9" s="1"/>
  <c r="K165" i="9"/>
  <c r="J165" i="9"/>
  <c r="L211" i="9"/>
  <c r="L210" i="9"/>
  <c r="N208" i="9"/>
  <c r="M208" i="9"/>
  <c r="L207" i="9"/>
  <c r="L205" i="9" s="1"/>
  <c r="N205" i="9"/>
  <c r="M205" i="9"/>
  <c r="L204" i="9"/>
  <c r="L202" i="9" s="1"/>
  <c r="N202" i="9"/>
  <c r="M202" i="9"/>
  <c r="L201" i="9"/>
  <c r="L200" i="9"/>
  <c r="L199" i="9"/>
  <c r="L198" i="9"/>
  <c r="N196" i="9"/>
  <c r="M196" i="9"/>
  <c r="L195" i="9"/>
  <c r="L194" i="9"/>
  <c r="L193" i="9"/>
  <c r="L192" i="9"/>
  <c r="N190" i="9"/>
  <c r="M190" i="9"/>
  <c r="L189" i="9"/>
  <c r="L188" i="9"/>
  <c r="L187" i="9"/>
  <c r="N185" i="9"/>
  <c r="M185" i="9"/>
  <c r="I211" i="9"/>
  <c r="I210" i="9"/>
  <c r="I208" i="9" s="1"/>
  <c r="K208" i="9"/>
  <c r="J208" i="9"/>
  <c r="I207" i="9"/>
  <c r="I205" i="9" s="1"/>
  <c r="K205" i="9"/>
  <c r="J205" i="9"/>
  <c r="I204" i="9"/>
  <c r="I202" i="9" s="1"/>
  <c r="K202" i="9"/>
  <c r="J202" i="9"/>
  <c r="I201" i="9"/>
  <c r="I200" i="9"/>
  <c r="I199" i="9"/>
  <c r="I198" i="9"/>
  <c r="K196" i="9"/>
  <c r="J196" i="9"/>
  <c r="I195" i="9"/>
  <c r="I194" i="9"/>
  <c r="I193" i="9"/>
  <c r="I192" i="9"/>
  <c r="K190" i="9"/>
  <c r="J190" i="9"/>
  <c r="I189" i="9"/>
  <c r="I188" i="9"/>
  <c r="I187" i="9"/>
  <c r="K185" i="9"/>
  <c r="J185" i="9"/>
  <c r="L241" i="9"/>
  <c r="L239" i="9" s="1"/>
  <c r="N239" i="9"/>
  <c r="M239" i="9"/>
  <c r="L238" i="9"/>
  <c r="L236" i="9" s="1"/>
  <c r="N236" i="9"/>
  <c r="M236" i="9"/>
  <c r="L235" i="9"/>
  <c r="L234" i="9"/>
  <c r="L233" i="9"/>
  <c r="N231" i="9"/>
  <c r="M231" i="9"/>
  <c r="L230" i="9"/>
  <c r="L229" i="9"/>
  <c r="L228" i="9"/>
  <c r="N226" i="9"/>
  <c r="M226" i="9"/>
  <c r="L225" i="9"/>
  <c r="L224" i="9"/>
  <c r="L223" i="9"/>
  <c r="L222" i="9"/>
  <c r="L221" i="9"/>
  <c r="L220" i="9"/>
  <c r="L219" i="9"/>
  <c r="N217" i="9"/>
  <c r="L216" i="9"/>
  <c r="L214" i="9" s="1"/>
  <c r="N214" i="9"/>
  <c r="M214" i="9"/>
  <c r="I241" i="9"/>
  <c r="I239" i="9" s="1"/>
  <c r="K239" i="9"/>
  <c r="J239" i="9"/>
  <c r="I238" i="9"/>
  <c r="I236" i="9" s="1"/>
  <c r="K236" i="9"/>
  <c r="J236" i="9"/>
  <c r="I235" i="9"/>
  <c r="I234" i="9"/>
  <c r="I233" i="9"/>
  <c r="K231" i="9"/>
  <c r="J231" i="9"/>
  <c r="I230" i="9"/>
  <c r="I229" i="9"/>
  <c r="I228" i="9"/>
  <c r="K226" i="9"/>
  <c r="J226" i="9"/>
  <c r="I225" i="9"/>
  <c r="I224" i="9"/>
  <c r="I223" i="9"/>
  <c r="I222" i="9"/>
  <c r="I221" i="9"/>
  <c r="I220" i="9"/>
  <c r="I219" i="9"/>
  <c r="K217" i="9"/>
  <c r="J217" i="9"/>
  <c r="I216" i="9"/>
  <c r="I214" i="9" s="1"/>
  <c r="K214" i="9"/>
  <c r="J214" i="9"/>
  <c r="L272" i="9"/>
  <c r="N270" i="9"/>
  <c r="M270" i="9"/>
  <c r="L269" i="9"/>
  <c r="N267" i="9"/>
  <c r="M267" i="9"/>
  <c r="L266" i="9"/>
  <c r="N264" i="9"/>
  <c r="M264" i="9"/>
  <c r="L263" i="9"/>
  <c r="L262" i="9"/>
  <c r="N260" i="9"/>
  <c r="M260" i="9"/>
  <c r="L259" i="9"/>
  <c r="L258" i="9"/>
  <c r="N256" i="9"/>
  <c r="M256" i="9"/>
  <c r="L255" i="9"/>
  <c r="L254" i="9"/>
  <c r="N252" i="9"/>
  <c r="M252" i="9"/>
  <c r="L251" i="9"/>
  <c r="L250" i="9"/>
  <c r="N248" i="9"/>
  <c r="M248" i="9"/>
  <c r="L247" i="9"/>
  <c r="L246" i="9"/>
  <c r="N244" i="9"/>
  <c r="M244" i="9"/>
  <c r="I272" i="9"/>
  <c r="I270" i="9" s="1"/>
  <c r="K270" i="9"/>
  <c r="J270" i="9"/>
  <c r="I269" i="9"/>
  <c r="I267" i="9" s="1"/>
  <c r="K267" i="9"/>
  <c r="J267" i="9"/>
  <c r="I266" i="9"/>
  <c r="I264" i="9" s="1"/>
  <c r="K264" i="9"/>
  <c r="J264" i="9"/>
  <c r="I263" i="9"/>
  <c r="I262" i="9"/>
  <c r="K260" i="9"/>
  <c r="J260" i="9"/>
  <c r="I259" i="9"/>
  <c r="I258" i="9"/>
  <c r="K256" i="9"/>
  <c r="J256" i="9"/>
  <c r="I255" i="9"/>
  <c r="I254" i="9"/>
  <c r="K252" i="9"/>
  <c r="J252" i="9"/>
  <c r="I251" i="9"/>
  <c r="I250" i="9"/>
  <c r="K248" i="9"/>
  <c r="J248" i="9"/>
  <c r="I247" i="9"/>
  <c r="I246" i="9"/>
  <c r="K244" i="9"/>
  <c r="J244" i="9"/>
  <c r="L304" i="9"/>
  <c r="L303" i="9"/>
  <c r="N301" i="9"/>
  <c r="M301" i="9"/>
  <c r="L299" i="9"/>
  <c r="L297" i="9" s="1"/>
  <c r="N297" i="9"/>
  <c r="M297" i="9"/>
  <c r="L296" i="9"/>
  <c r="L294" i="9" s="1"/>
  <c r="N294" i="9"/>
  <c r="M294" i="9"/>
  <c r="L293" i="9"/>
  <c r="L291" i="9" s="1"/>
  <c r="N291" i="9"/>
  <c r="M291" i="9"/>
  <c r="L290" i="9"/>
  <c r="L288" i="9" s="1"/>
  <c r="N288" i="9"/>
  <c r="M288" i="9"/>
  <c r="L287" i="9"/>
  <c r="L285" i="9" s="1"/>
  <c r="N285" i="9"/>
  <c r="M285" i="9"/>
  <c r="L284" i="9"/>
  <c r="L282" i="9" s="1"/>
  <c r="N282" i="9"/>
  <c r="M282" i="9"/>
  <c r="L281" i="9"/>
  <c r="L279" i="9" s="1"/>
  <c r="N279" i="9"/>
  <c r="N273" i="9" s="1"/>
  <c r="M279" i="9"/>
  <c r="L278" i="9"/>
  <c r="L277" i="9"/>
  <c r="N275" i="9"/>
  <c r="M275" i="9"/>
  <c r="I304" i="9"/>
  <c r="I303" i="9"/>
  <c r="K301" i="9"/>
  <c r="J301" i="9"/>
  <c r="I299" i="9"/>
  <c r="I297" i="9" s="1"/>
  <c r="K297" i="9"/>
  <c r="J297" i="9"/>
  <c r="I296" i="9"/>
  <c r="I294" i="9" s="1"/>
  <c r="K294" i="9"/>
  <c r="J294" i="9"/>
  <c r="I293" i="9"/>
  <c r="I291" i="9" s="1"/>
  <c r="K291" i="9"/>
  <c r="J291" i="9"/>
  <c r="I290" i="9"/>
  <c r="I288" i="9" s="1"/>
  <c r="K288" i="9"/>
  <c r="J288" i="9"/>
  <c r="I287" i="9"/>
  <c r="I285" i="9" s="1"/>
  <c r="K285" i="9"/>
  <c r="J285" i="9"/>
  <c r="I284" i="9"/>
  <c r="I282" i="9" s="1"/>
  <c r="K282" i="9"/>
  <c r="J282" i="9"/>
  <c r="I281" i="9"/>
  <c r="I279" i="9" s="1"/>
  <c r="K279" i="9"/>
  <c r="J279" i="9"/>
  <c r="I278" i="9"/>
  <c r="I277" i="9"/>
  <c r="K275" i="9"/>
  <c r="J275" i="9"/>
  <c r="N307" i="9"/>
  <c r="N305" i="9" s="1"/>
  <c r="M307" i="9"/>
  <c r="M305" i="9" s="1"/>
  <c r="L307" i="9"/>
  <c r="L305" i="9" s="1"/>
  <c r="K307" i="9"/>
  <c r="K305" i="9" s="1"/>
  <c r="J307" i="9"/>
  <c r="J305" i="9" s="1"/>
  <c r="I307" i="9"/>
  <c r="I305" i="9" s="1"/>
  <c r="H17" i="9"/>
  <c r="H307" i="9"/>
  <c r="H305" i="9" s="1"/>
  <c r="G307" i="9"/>
  <c r="G305" i="9" s="1"/>
  <c r="F307" i="9"/>
  <c r="F305" i="9" s="1"/>
  <c r="F304" i="9"/>
  <c r="F303" i="9"/>
  <c r="H301" i="9"/>
  <c r="G301" i="9"/>
  <c r="F299" i="9"/>
  <c r="F297" i="9" s="1"/>
  <c r="H297" i="9"/>
  <c r="G297" i="9"/>
  <c r="F296" i="9"/>
  <c r="F294" i="9" s="1"/>
  <c r="H294" i="9"/>
  <c r="G294" i="9"/>
  <c r="F293" i="9"/>
  <c r="F291" i="9" s="1"/>
  <c r="H291" i="9"/>
  <c r="G291" i="9"/>
  <c r="F290" i="9"/>
  <c r="F288" i="9" s="1"/>
  <c r="H288" i="9"/>
  <c r="G288" i="9"/>
  <c r="F287" i="9"/>
  <c r="F285" i="9" s="1"/>
  <c r="H285" i="9"/>
  <c r="G285" i="9"/>
  <c r="F284" i="9"/>
  <c r="F282" i="9" s="1"/>
  <c r="H282" i="9"/>
  <c r="G282" i="9"/>
  <c r="F281" i="9"/>
  <c r="F279" i="9" s="1"/>
  <c r="H279" i="9"/>
  <c r="G279" i="9"/>
  <c r="F278" i="9"/>
  <c r="F277" i="9"/>
  <c r="H275" i="9"/>
  <c r="H273" i="9" s="1"/>
  <c r="G275" i="9"/>
  <c r="F272" i="9"/>
  <c r="F270" i="9" s="1"/>
  <c r="H270" i="9"/>
  <c r="G270" i="9"/>
  <c r="F269" i="9"/>
  <c r="F267" i="9" s="1"/>
  <c r="H267" i="9"/>
  <c r="G267" i="9"/>
  <c r="F266" i="9"/>
  <c r="F264" i="9" s="1"/>
  <c r="H264" i="9"/>
  <c r="G264" i="9"/>
  <c r="F263" i="9"/>
  <c r="F262" i="9"/>
  <c r="F260" i="9" s="1"/>
  <c r="H260" i="9"/>
  <c r="G260" i="9"/>
  <c r="F259" i="9"/>
  <c r="F258" i="9"/>
  <c r="H256" i="9"/>
  <c r="G256" i="9"/>
  <c r="F255" i="9"/>
  <c r="F252" i="9" s="1"/>
  <c r="F254" i="9"/>
  <c r="H252" i="9"/>
  <c r="G252" i="9"/>
  <c r="F251" i="9"/>
  <c r="F250" i="9"/>
  <c r="F248" i="9" s="1"/>
  <c r="H248" i="9"/>
  <c r="G248" i="9"/>
  <c r="F247" i="9"/>
  <c r="F246" i="9"/>
  <c r="H244" i="9"/>
  <c r="G244" i="9"/>
  <c r="F241" i="9"/>
  <c r="F239" i="9" s="1"/>
  <c r="H239" i="9"/>
  <c r="G239" i="9"/>
  <c r="F238" i="9"/>
  <c r="F236" i="9" s="1"/>
  <c r="H236" i="9"/>
  <c r="H212" i="9" s="1"/>
  <c r="G236" i="9"/>
  <c r="F235" i="9"/>
  <c r="F234" i="9"/>
  <c r="F233" i="9"/>
  <c r="H231" i="9"/>
  <c r="G231" i="9"/>
  <c r="F230" i="9"/>
  <c r="F229" i="9"/>
  <c r="F228" i="9"/>
  <c r="H226" i="9"/>
  <c r="G226" i="9"/>
  <c r="F225" i="9"/>
  <c r="F224" i="9"/>
  <c r="F223" i="9"/>
  <c r="F222" i="9"/>
  <c r="F221" i="9"/>
  <c r="F220" i="9"/>
  <c r="F219" i="9"/>
  <c r="H217" i="9"/>
  <c r="G217" i="9"/>
  <c r="F216" i="9"/>
  <c r="F214" i="9" s="1"/>
  <c r="H214" i="9"/>
  <c r="F211" i="9"/>
  <c r="F210" i="9"/>
  <c r="H208" i="9"/>
  <c r="G208" i="9"/>
  <c r="F207" i="9"/>
  <c r="F205" i="9" s="1"/>
  <c r="H205" i="9"/>
  <c r="G205" i="9"/>
  <c r="F204" i="9"/>
  <c r="F202" i="9" s="1"/>
  <c r="H202" i="9"/>
  <c r="G202" i="9"/>
  <c r="F201" i="9"/>
  <c r="F200" i="9"/>
  <c r="F199" i="9"/>
  <c r="F198" i="9"/>
  <c r="F196" i="9" s="1"/>
  <c r="H196" i="9"/>
  <c r="G196" i="9"/>
  <c r="F195" i="9"/>
  <c r="F194" i="9"/>
  <c r="F193" i="9"/>
  <c r="F192" i="9"/>
  <c r="H190" i="9"/>
  <c r="G190" i="9"/>
  <c r="F189" i="9"/>
  <c r="F188" i="9"/>
  <c r="F187" i="9"/>
  <c r="H185" i="9"/>
  <c r="H183" i="9" s="1"/>
  <c r="G185" i="9"/>
  <c r="G183" i="9" s="1"/>
  <c r="F182" i="9"/>
  <c r="F180" i="9" s="1"/>
  <c r="H180" i="9"/>
  <c r="G180" i="9"/>
  <c r="F179" i="9"/>
  <c r="F177" i="9" s="1"/>
  <c r="H177" i="9"/>
  <c r="G177" i="9"/>
  <c r="F176" i="9"/>
  <c r="F174" i="9" s="1"/>
  <c r="H174" i="9"/>
  <c r="G174" i="9"/>
  <c r="F173" i="9"/>
  <c r="F171" i="9" s="1"/>
  <c r="H171" i="9"/>
  <c r="G171" i="9"/>
  <c r="G163" i="9" s="1"/>
  <c r="F170" i="9"/>
  <c r="F168" i="9" s="1"/>
  <c r="H168" i="9"/>
  <c r="G168" i="9"/>
  <c r="F167" i="9"/>
  <c r="F165" i="9" s="1"/>
  <c r="H165" i="9"/>
  <c r="G165" i="9"/>
  <c r="F162" i="9"/>
  <c r="F160" i="9" s="1"/>
  <c r="H160" i="9"/>
  <c r="G160" i="9"/>
  <c r="F159" i="9"/>
  <c r="F157" i="9" s="1"/>
  <c r="H157" i="9"/>
  <c r="F156" i="9"/>
  <c r="F154" i="9" s="1"/>
  <c r="H154" i="9"/>
  <c r="G154" i="9"/>
  <c r="F153" i="9"/>
  <c r="F151" i="9" s="1"/>
  <c r="H151" i="9"/>
  <c r="G151" i="9"/>
  <c r="F150" i="9"/>
  <c r="F148" i="9" s="1"/>
  <c r="H148" i="9"/>
  <c r="G148" i="9"/>
  <c r="F147" i="9"/>
  <c r="F145" i="9" s="1"/>
  <c r="H145" i="9"/>
  <c r="G145" i="9"/>
  <c r="F142" i="9"/>
  <c r="F140" i="9" s="1"/>
  <c r="H140" i="9"/>
  <c r="G140" i="9"/>
  <c r="F139" i="9"/>
  <c r="F138" i="9"/>
  <c r="F137" i="9"/>
  <c r="F136" i="9"/>
  <c r="F135" i="9"/>
  <c r="F131" i="9" s="1"/>
  <c r="F134" i="9"/>
  <c r="F133" i="9"/>
  <c r="H131" i="9"/>
  <c r="G131" i="9"/>
  <c r="F130" i="9"/>
  <c r="F125" i="9" s="1"/>
  <c r="F129" i="9"/>
  <c r="F128" i="9"/>
  <c r="F127" i="9"/>
  <c r="H125" i="9"/>
  <c r="G125" i="9"/>
  <c r="F124" i="9"/>
  <c r="F122" i="9" s="1"/>
  <c r="H122" i="9"/>
  <c r="G122" i="9"/>
  <c r="F121" i="9"/>
  <c r="F120" i="9"/>
  <c r="F119" i="9"/>
  <c r="F118" i="9"/>
  <c r="F117" i="9"/>
  <c r="H115" i="9"/>
  <c r="G115" i="9"/>
  <c r="F114" i="9"/>
  <c r="F113" i="9"/>
  <c r="F112" i="9"/>
  <c r="H110" i="9"/>
  <c r="G110" i="9"/>
  <c r="F109" i="9"/>
  <c r="F108" i="9"/>
  <c r="F107" i="9"/>
  <c r="F106" i="9"/>
  <c r="F102" i="9" s="1"/>
  <c r="F105" i="9"/>
  <c r="F104" i="9"/>
  <c r="G102" i="9"/>
  <c r="F101" i="9"/>
  <c r="F100" i="9"/>
  <c r="F99" i="9"/>
  <c r="F98" i="9"/>
  <c r="H96" i="9"/>
  <c r="G96" i="9"/>
  <c r="F95" i="9"/>
  <c r="F94" i="9"/>
  <c r="F92" i="9" s="1"/>
  <c r="H92" i="9"/>
  <c r="G92" i="9"/>
  <c r="F89" i="9"/>
  <c r="F87" i="9" s="1"/>
  <c r="H87" i="9"/>
  <c r="G87" i="9"/>
  <c r="F86" i="9"/>
  <c r="F84" i="9" s="1"/>
  <c r="H84" i="9"/>
  <c r="G84" i="9"/>
  <c r="F83" i="9"/>
  <c r="F81" i="9" s="1"/>
  <c r="H81" i="9"/>
  <c r="G81" i="9"/>
  <c r="F80" i="9"/>
  <c r="F78" i="9" s="1"/>
  <c r="H78" i="9"/>
  <c r="G78" i="9"/>
  <c r="F77" i="9"/>
  <c r="F75" i="9" s="1"/>
  <c r="H75" i="9"/>
  <c r="G75" i="9"/>
  <c r="F74" i="9"/>
  <c r="F73" i="9"/>
  <c r="H71" i="9"/>
  <c r="H61" i="9" s="1"/>
  <c r="G71" i="9"/>
  <c r="F70" i="9"/>
  <c r="F68" i="9" s="1"/>
  <c r="H68" i="9"/>
  <c r="G68" i="9"/>
  <c r="G61" i="9" s="1"/>
  <c r="F67" i="9"/>
  <c r="F63" i="9" s="1"/>
  <c r="F66" i="9"/>
  <c r="F65" i="9"/>
  <c r="H63" i="9"/>
  <c r="G63" i="9"/>
  <c r="F60" i="9"/>
  <c r="F58" i="9" s="1"/>
  <c r="H58" i="9"/>
  <c r="G58" i="9"/>
  <c r="F57" i="9"/>
  <c r="F55" i="9" s="1"/>
  <c r="H55" i="9"/>
  <c r="G55" i="9"/>
  <c r="F54" i="9"/>
  <c r="F52" i="9" s="1"/>
  <c r="H52" i="9"/>
  <c r="H44" i="9" s="1"/>
  <c r="G52" i="9"/>
  <c r="F51" i="9"/>
  <c r="F49" i="9" s="1"/>
  <c r="H49" i="9"/>
  <c r="G49" i="9"/>
  <c r="F48" i="9"/>
  <c r="F46" i="9" s="1"/>
  <c r="H46" i="9"/>
  <c r="G46" i="9"/>
  <c r="G44" i="9" s="1"/>
  <c r="F43" i="9"/>
  <c r="F42" i="9"/>
  <c r="H40" i="9"/>
  <c r="H38" i="9" s="1"/>
  <c r="G40" i="9"/>
  <c r="G38" i="9" s="1"/>
  <c r="F37" i="9"/>
  <c r="F35" i="9" s="1"/>
  <c r="H35" i="9"/>
  <c r="G35" i="9"/>
  <c r="F34" i="9"/>
  <c r="F32" i="9" s="1"/>
  <c r="H32" i="9"/>
  <c r="G32" i="9"/>
  <c r="F31" i="9"/>
  <c r="F29" i="9" s="1"/>
  <c r="H29" i="9"/>
  <c r="G29" i="9"/>
  <c r="F28" i="9"/>
  <c r="F26" i="9" s="1"/>
  <c r="G26" i="9"/>
  <c r="F25" i="9"/>
  <c r="F24" i="9"/>
  <c r="F23" i="9"/>
  <c r="H21" i="9"/>
  <c r="G21" i="9"/>
  <c r="F20" i="9"/>
  <c r="F19" i="9"/>
  <c r="G17" i="9"/>
  <c r="F16" i="9"/>
  <c r="F15" i="9"/>
  <c r="F14" i="9"/>
  <c r="H12" i="9"/>
  <c r="G12" i="9"/>
  <c r="J38" i="1"/>
  <c r="M38" i="1" s="1"/>
  <c r="G38" i="1"/>
  <c r="D38" i="1"/>
  <c r="L80" i="1"/>
  <c r="K80" i="1"/>
  <c r="I80" i="1"/>
  <c r="H80" i="1"/>
  <c r="F80" i="1"/>
  <c r="D80" i="1" s="1"/>
  <c r="E80" i="1"/>
  <c r="N15" i="1"/>
  <c r="O15" i="1"/>
  <c r="N16" i="1"/>
  <c r="O16" i="1"/>
  <c r="N17" i="1"/>
  <c r="O17" i="1"/>
  <c r="N20" i="1"/>
  <c r="O20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4" i="1"/>
  <c r="O44" i="1"/>
  <c r="N45" i="1"/>
  <c r="O45" i="1"/>
  <c r="N48" i="1"/>
  <c r="O48" i="1"/>
  <c r="N49" i="1"/>
  <c r="O49" i="1"/>
  <c r="N50" i="1"/>
  <c r="O50" i="1"/>
  <c r="N51" i="1"/>
  <c r="O51" i="1"/>
  <c r="N55" i="1"/>
  <c r="O55" i="1"/>
  <c r="N57" i="1"/>
  <c r="O57" i="1"/>
  <c r="N60" i="1"/>
  <c r="O60" i="1"/>
  <c r="N63" i="1"/>
  <c r="O63" i="1"/>
  <c r="N66" i="1"/>
  <c r="O66" i="1"/>
  <c r="N68" i="1"/>
  <c r="O68" i="1"/>
  <c r="N69" i="1"/>
  <c r="O69" i="1"/>
  <c r="N70" i="1"/>
  <c r="O70" i="1"/>
  <c r="N71" i="1"/>
  <c r="O71" i="1"/>
  <c r="N74" i="1"/>
  <c r="O74" i="1"/>
  <c r="N75" i="1"/>
  <c r="O75" i="1"/>
  <c r="M79" i="1"/>
  <c r="N79" i="1"/>
  <c r="O79" i="1"/>
  <c r="O80" i="1"/>
  <c r="N82" i="1"/>
  <c r="O82" i="1"/>
  <c r="N85" i="1"/>
  <c r="O85" i="1"/>
  <c r="N86" i="1"/>
  <c r="O86" i="1"/>
  <c r="N87" i="1"/>
  <c r="O87" i="1"/>
  <c r="N88" i="1"/>
  <c r="O88" i="1"/>
  <c r="N91" i="1"/>
  <c r="O91" i="1"/>
  <c r="N92" i="1"/>
  <c r="O92" i="1"/>
  <c r="N93" i="1"/>
  <c r="O93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2" i="1"/>
  <c r="O122" i="1"/>
  <c r="N123" i="1"/>
  <c r="O123" i="1"/>
  <c r="N126" i="1"/>
  <c r="O126" i="1"/>
  <c r="N127" i="1"/>
  <c r="O127" i="1"/>
  <c r="N130" i="1"/>
  <c r="O130" i="1"/>
  <c r="N131" i="1"/>
  <c r="O131" i="1"/>
  <c r="N134" i="1"/>
  <c r="O134" i="1"/>
  <c r="N135" i="1"/>
  <c r="O135" i="1"/>
  <c r="N136" i="1"/>
  <c r="O136" i="1"/>
  <c r="J17" i="1"/>
  <c r="J16" i="1"/>
  <c r="J15" i="1"/>
  <c r="L13" i="1"/>
  <c r="K13" i="1"/>
  <c r="G17" i="1"/>
  <c r="G16" i="1"/>
  <c r="G15" i="1"/>
  <c r="I13" i="1"/>
  <c r="H13" i="1"/>
  <c r="F13" i="1"/>
  <c r="E13" i="1"/>
  <c r="J20" i="1"/>
  <c r="L18" i="1"/>
  <c r="K18" i="1"/>
  <c r="G20" i="1"/>
  <c r="I18" i="1"/>
  <c r="H18" i="1"/>
  <c r="F18" i="1"/>
  <c r="E18" i="1"/>
  <c r="J41" i="1"/>
  <c r="J40" i="1"/>
  <c r="J39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L21" i="1"/>
  <c r="K21" i="1"/>
  <c r="G41" i="1"/>
  <c r="M41" i="1" s="1"/>
  <c r="G40" i="1"/>
  <c r="G39" i="1"/>
  <c r="M39" i="1" s="1"/>
  <c r="G37" i="1"/>
  <c r="G36" i="1"/>
  <c r="G35" i="1"/>
  <c r="G34" i="1"/>
  <c r="G33" i="1"/>
  <c r="G32" i="1"/>
  <c r="G31" i="1"/>
  <c r="G30" i="1"/>
  <c r="G29" i="1"/>
  <c r="G28" i="1"/>
  <c r="M28" i="1" s="1"/>
  <c r="G27" i="1"/>
  <c r="G26" i="1"/>
  <c r="G25" i="1"/>
  <c r="G24" i="1"/>
  <c r="G23" i="1"/>
  <c r="I21" i="1"/>
  <c r="H21" i="1"/>
  <c r="F21" i="1"/>
  <c r="E21" i="1"/>
  <c r="D21" i="1" s="1"/>
  <c r="J45" i="1"/>
  <c r="J44" i="1"/>
  <c r="L42" i="1"/>
  <c r="K42" i="1"/>
  <c r="G45" i="1"/>
  <c r="G44" i="1"/>
  <c r="I42" i="1"/>
  <c r="H42" i="1"/>
  <c r="N42" i="1" s="1"/>
  <c r="F42" i="1"/>
  <c r="E42" i="1"/>
  <c r="J51" i="1"/>
  <c r="J50" i="1"/>
  <c r="J49" i="1"/>
  <c r="J48" i="1"/>
  <c r="L47" i="1"/>
  <c r="L46" i="1" s="1"/>
  <c r="K47" i="1"/>
  <c r="G51" i="1"/>
  <c r="G50" i="1"/>
  <c r="G49" i="1"/>
  <c r="G48" i="1"/>
  <c r="I47" i="1"/>
  <c r="I46" i="1"/>
  <c r="H47" i="1"/>
  <c r="G47" i="1" s="1"/>
  <c r="H46" i="1"/>
  <c r="L72" i="1"/>
  <c r="K72" i="1"/>
  <c r="J71" i="1"/>
  <c r="J70" i="1"/>
  <c r="J69" i="1"/>
  <c r="J68" i="1"/>
  <c r="L67" i="1"/>
  <c r="L64" i="1" s="1"/>
  <c r="K67" i="1"/>
  <c r="K64" i="1" s="1"/>
  <c r="J66" i="1"/>
  <c r="J63" i="1"/>
  <c r="L61" i="1"/>
  <c r="K61" i="1"/>
  <c r="J60" i="1"/>
  <c r="L58" i="1"/>
  <c r="K58" i="1"/>
  <c r="J57" i="1"/>
  <c r="L56" i="1"/>
  <c r="K56" i="1"/>
  <c r="J55" i="1"/>
  <c r="L54" i="1"/>
  <c r="K54" i="1"/>
  <c r="I72" i="1"/>
  <c r="H72" i="1"/>
  <c r="G71" i="1"/>
  <c r="G70" i="1"/>
  <c r="G69" i="1"/>
  <c r="G68" i="1"/>
  <c r="I67" i="1"/>
  <c r="I64" i="1" s="1"/>
  <c r="H67" i="1"/>
  <c r="H64" i="1" s="1"/>
  <c r="G66" i="1"/>
  <c r="G63" i="1"/>
  <c r="I61" i="1"/>
  <c r="H61" i="1"/>
  <c r="G60" i="1"/>
  <c r="I58" i="1"/>
  <c r="H58" i="1"/>
  <c r="G57" i="1"/>
  <c r="I56" i="1"/>
  <c r="H56" i="1"/>
  <c r="G55" i="1"/>
  <c r="I54" i="1"/>
  <c r="H54" i="1"/>
  <c r="G54" i="1" s="1"/>
  <c r="F47" i="1"/>
  <c r="F46" i="1" s="1"/>
  <c r="E47" i="1"/>
  <c r="E46" i="1" s="1"/>
  <c r="D48" i="1"/>
  <c r="D49" i="1"/>
  <c r="D50" i="1"/>
  <c r="D51" i="1"/>
  <c r="F54" i="1"/>
  <c r="E54" i="1"/>
  <c r="D55" i="1"/>
  <c r="F56" i="1"/>
  <c r="E56" i="1"/>
  <c r="D57" i="1"/>
  <c r="F58" i="1"/>
  <c r="E58" i="1"/>
  <c r="F61" i="1"/>
  <c r="E61" i="1"/>
  <c r="F67" i="1"/>
  <c r="F64" i="1" s="1"/>
  <c r="E67" i="1"/>
  <c r="D68" i="1"/>
  <c r="D69" i="1"/>
  <c r="D70" i="1"/>
  <c r="D71" i="1"/>
  <c r="J75" i="1"/>
  <c r="J74" i="1"/>
  <c r="G75" i="1"/>
  <c r="G74" i="1"/>
  <c r="F72" i="1"/>
  <c r="E72" i="1"/>
  <c r="D75" i="1"/>
  <c r="L83" i="1"/>
  <c r="K83" i="1"/>
  <c r="J82" i="1"/>
  <c r="I83" i="1"/>
  <c r="H83" i="1"/>
  <c r="G83" i="1" s="1"/>
  <c r="G82" i="1"/>
  <c r="D78" i="1"/>
  <c r="J88" i="1"/>
  <c r="J87" i="1"/>
  <c r="J86" i="1"/>
  <c r="J85" i="1"/>
  <c r="G88" i="1"/>
  <c r="G87" i="1"/>
  <c r="G86" i="1"/>
  <c r="G85" i="1"/>
  <c r="F83" i="1"/>
  <c r="E83" i="1"/>
  <c r="D86" i="1"/>
  <c r="J93" i="1"/>
  <c r="J92" i="1"/>
  <c r="J91" i="1"/>
  <c r="L89" i="1"/>
  <c r="K89" i="1"/>
  <c r="G93" i="1"/>
  <c r="G92" i="1"/>
  <c r="G91" i="1"/>
  <c r="I89" i="1"/>
  <c r="H89" i="1"/>
  <c r="F89" i="1"/>
  <c r="E89" i="1"/>
  <c r="D93" i="1"/>
  <c r="D91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L96" i="1"/>
  <c r="L94" i="1" s="1"/>
  <c r="K96" i="1"/>
  <c r="K94" i="1" s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I96" i="1"/>
  <c r="I94" i="1" s="1"/>
  <c r="H96" i="1"/>
  <c r="H94" i="1" s="1"/>
  <c r="F96" i="1"/>
  <c r="F94" i="1" s="1"/>
  <c r="E96" i="1"/>
  <c r="E94" i="1" s="1"/>
  <c r="J119" i="1"/>
  <c r="J118" i="1"/>
  <c r="G119" i="1"/>
  <c r="G11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J127" i="1"/>
  <c r="J126" i="1"/>
  <c r="L124" i="1"/>
  <c r="K124" i="1"/>
  <c r="G127" i="1"/>
  <c r="G126" i="1"/>
  <c r="I124" i="1"/>
  <c r="H124" i="1"/>
  <c r="F124" i="1"/>
  <c r="E124" i="1"/>
  <c r="D126" i="1"/>
  <c r="J131" i="1"/>
  <c r="J130" i="1"/>
  <c r="L128" i="1"/>
  <c r="K128" i="1"/>
  <c r="G131" i="1"/>
  <c r="G130" i="1"/>
  <c r="I128" i="1"/>
  <c r="H128" i="1"/>
  <c r="F128" i="1"/>
  <c r="E128" i="1"/>
  <c r="D131" i="1"/>
  <c r="D130" i="1"/>
  <c r="L120" i="1"/>
  <c r="K120" i="1"/>
  <c r="I120" i="1"/>
  <c r="H120" i="1"/>
  <c r="F120" i="1"/>
  <c r="E120" i="1"/>
  <c r="L132" i="1"/>
  <c r="K132" i="1"/>
  <c r="I132" i="1"/>
  <c r="H132" i="1"/>
  <c r="F132" i="1"/>
  <c r="E132" i="1"/>
  <c r="J136" i="1"/>
  <c r="J135" i="1"/>
  <c r="J134" i="1"/>
  <c r="J123" i="1"/>
  <c r="J122" i="1"/>
  <c r="G136" i="1"/>
  <c r="G135" i="1"/>
  <c r="G134" i="1"/>
  <c r="G123" i="1"/>
  <c r="G122" i="1"/>
  <c r="D41" i="1"/>
  <c r="D15" i="1"/>
  <c r="D16" i="1"/>
  <c r="D17" i="1"/>
  <c r="D20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2" i="1"/>
  <c r="D44" i="1"/>
  <c r="D45" i="1"/>
  <c r="D60" i="1"/>
  <c r="D63" i="1"/>
  <c r="D66" i="1"/>
  <c r="D74" i="1"/>
  <c r="D82" i="1"/>
  <c r="D85" i="1"/>
  <c r="D87" i="1"/>
  <c r="D88" i="1"/>
  <c r="D92" i="1"/>
  <c r="D98" i="1"/>
  <c r="D122" i="1"/>
  <c r="D123" i="1"/>
  <c r="D127" i="1"/>
  <c r="D134" i="1"/>
  <c r="D136" i="1"/>
  <c r="K46" i="1"/>
  <c r="N46" i="1" s="1"/>
  <c r="G46" i="1"/>
  <c r="D61" i="1"/>
  <c r="G242" i="9"/>
  <c r="G273" i="9"/>
  <c r="F17" i="9"/>
  <c r="F185" i="9"/>
  <c r="F244" i="9"/>
  <c r="F110" i="9"/>
  <c r="F190" i="9"/>
  <c r="F231" i="9"/>
  <c r="F226" i="9"/>
  <c r="F301" i="9"/>
  <c r="F256" i="9"/>
  <c r="F71" i="9"/>
  <c r="G90" i="9"/>
  <c r="H143" i="9"/>
  <c r="M78" i="1" l="1"/>
  <c r="G212" i="9"/>
  <c r="O78" i="1"/>
  <c r="N80" i="1"/>
  <c r="N78" i="1"/>
  <c r="H242" i="9"/>
  <c r="J80" i="1"/>
  <c r="F217" i="9"/>
  <c r="F115" i="9"/>
  <c r="I71" i="9"/>
  <c r="L12" i="9"/>
  <c r="D128" i="1"/>
  <c r="J47" i="1"/>
  <c r="F21" i="9"/>
  <c r="K273" i="9"/>
  <c r="J273" i="9"/>
  <c r="P273" i="9" s="1"/>
  <c r="L252" i="9"/>
  <c r="O252" i="9" s="1"/>
  <c r="H90" i="9"/>
  <c r="M26" i="1"/>
  <c r="L196" i="9"/>
  <c r="L208" i="9"/>
  <c r="J242" i="9"/>
  <c r="I190" i="9"/>
  <c r="G61" i="1"/>
  <c r="M30" i="1"/>
  <c r="J61" i="9"/>
  <c r="N143" i="9"/>
  <c r="M32" i="1"/>
  <c r="H52" i="1"/>
  <c r="O21" i="1"/>
  <c r="M34" i="1"/>
  <c r="N242" i="9"/>
  <c r="I196" i="9"/>
  <c r="I12" i="9"/>
  <c r="M61" i="9"/>
  <c r="M24" i="1"/>
  <c r="M36" i="1"/>
  <c r="L260" i="9"/>
  <c r="N44" i="9"/>
  <c r="J163" i="9"/>
  <c r="I102" i="9"/>
  <c r="F12" i="9"/>
  <c r="F10" i="9" s="1"/>
  <c r="F40" i="9"/>
  <c r="F38" i="9" s="1"/>
  <c r="F275" i="9"/>
  <c r="N10" i="9"/>
  <c r="L40" i="9"/>
  <c r="I275" i="9"/>
  <c r="I301" i="9"/>
  <c r="L231" i="9"/>
  <c r="I63" i="9"/>
  <c r="L63" i="9"/>
  <c r="L71" i="9"/>
  <c r="O71" i="9" s="1"/>
  <c r="M91" i="1"/>
  <c r="G58" i="1"/>
  <c r="M134" i="1"/>
  <c r="M136" i="1"/>
  <c r="G56" i="1"/>
  <c r="J46" i="1"/>
  <c r="M46" i="1" s="1"/>
  <c r="J132" i="1"/>
  <c r="D67" i="1"/>
  <c r="D58" i="1"/>
  <c r="D54" i="1"/>
  <c r="D46" i="1"/>
  <c r="D18" i="1"/>
  <c r="K163" i="9"/>
  <c r="Q163" i="9" s="1"/>
  <c r="J44" i="9"/>
  <c r="I131" i="9"/>
  <c r="G128" i="1"/>
  <c r="K143" i="9"/>
  <c r="I92" i="9"/>
  <c r="I115" i="9"/>
  <c r="I125" i="9"/>
  <c r="O125" i="9" s="1"/>
  <c r="L115" i="9"/>
  <c r="L125" i="9"/>
  <c r="L131" i="9"/>
  <c r="I44" i="9"/>
  <c r="L44" i="9"/>
  <c r="K10" i="9"/>
  <c r="I17" i="9"/>
  <c r="I21" i="9"/>
  <c r="I40" i="9"/>
  <c r="I38" i="9" s="1"/>
  <c r="L17" i="9"/>
  <c r="O17" i="9" s="1"/>
  <c r="N47" i="1"/>
  <c r="I252" i="9"/>
  <c r="I256" i="9"/>
  <c r="I260" i="9"/>
  <c r="M273" i="9"/>
  <c r="M163" i="9"/>
  <c r="P163" i="9" s="1"/>
  <c r="J143" i="9"/>
  <c r="P143" i="9" s="1"/>
  <c r="J10" i="9"/>
  <c r="L52" i="1"/>
  <c r="D124" i="1"/>
  <c r="G124" i="1"/>
  <c r="G67" i="1"/>
  <c r="G72" i="1"/>
  <c r="N56" i="1"/>
  <c r="M57" i="1"/>
  <c r="N61" i="1"/>
  <c r="M63" i="1"/>
  <c r="H163" i="9"/>
  <c r="F208" i="9"/>
  <c r="F183" i="9" s="1"/>
  <c r="O279" i="9"/>
  <c r="Q282" i="9"/>
  <c r="O285" i="9"/>
  <c r="Q288" i="9"/>
  <c r="O291" i="9"/>
  <c r="O297" i="9"/>
  <c r="Q301" i="9"/>
  <c r="Q205" i="9"/>
  <c r="O167" i="9"/>
  <c r="Q168" i="9"/>
  <c r="O177" i="9"/>
  <c r="O148" i="9"/>
  <c r="K44" i="9"/>
  <c r="I52" i="1"/>
  <c r="G64" i="1"/>
  <c r="I244" i="9"/>
  <c r="I248" i="9"/>
  <c r="K242" i="9"/>
  <c r="Q242" i="9" s="1"/>
  <c r="O266" i="9"/>
  <c r="Q267" i="9"/>
  <c r="I231" i="9"/>
  <c r="I185" i="9"/>
  <c r="I183" i="9" s="1"/>
  <c r="K183" i="9"/>
  <c r="L185" i="9"/>
  <c r="Q165" i="9"/>
  <c r="O170" i="9"/>
  <c r="M143" i="9"/>
  <c r="F61" i="9"/>
  <c r="D96" i="1"/>
  <c r="E64" i="1"/>
  <c r="D64" i="1" s="1"/>
  <c r="M123" i="1"/>
  <c r="M135" i="1"/>
  <c r="G132" i="1"/>
  <c r="N132" i="1"/>
  <c r="O132" i="1"/>
  <c r="G120" i="1"/>
  <c r="N128" i="1"/>
  <c r="M130" i="1"/>
  <c r="N124" i="1"/>
  <c r="M126" i="1"/>
  <c r="M118" i="1"/>
  <c r="M106" i="1"/>
  <c r="M112" i="1"/>
  <c r="M75" i="1"/>
  <c r="D56" i="1"/>
  <c r="N54" i="1"/>
  <c r="M55" i="1"/>
  <c r="O56" i="1"/>
  <c r="N58" i="1"/>
  <c r="M60" i="1"/>
  <c r="O61" i="1"/>
  <c r="O67" i="1"/>
  <c r="M69" i="1"/>
  <c r="M71" i="1"/>
  <c r="O47" i="1"/>
  <c r="M49" i="1"/>
  <c r="M51" i="1"/>
  <c r="O18" i="1"/>
  <c r="G80" i="1"/>
  <c r="M80" i="1" s="1"/>
  <c r="F96" i="9"/>
  <c r="F90" i="9" s="1"/>
  <c r="L275" i="9"/>
  <c r="Q279" i="9"/>
  <c r="Q285" i="9"/>
  <c r="Q291" i="9"/>
  <c r="Q297" i="9"/>
  <c r="L301" i="9"/>
  <c r="L273" i="9" s="1"/>
  <c r="L248" i="9"/>
  <c r="Q252" i="9"/>
  <c r="O255" i="9"/>
  <c r="O263" i="9"/>
  <c r="Q264" i="9"/>
  <c r="O269" i="9"/>
  <c r="I226" i="9"/>
  <c r="O224" i="9"/>
  <c r="P226" i="9"/>
  <c r="L226" i="9"/>
  <c r="P190" i="9"/>
  <c r="O194" i="9"/>
  <c r="P196" i="9"/>
  <c r="O199" i="9"/>
  <c r="O201" i="9"/>
  <c r="Q202" i="9"/>
  <c r="O151" i="9"/>
  <c r="M132" i="1"/>
  <c r="O128" i="1"/>
  <c r="M131" i="1"/>
  <c r="O124" i="1"/>
  <c r="M127" i="1"/>
  <c r="M119" i="1"/>
  <c r="M103" i="1"/>
  <c r="M109" i="1"/>
  <c r="M113" i="1"/>
  <c r="M87" i="1"/>
  <c r="M82" i="1"/>
  <c r="O54" i="1"/>
  <c r="O58" i="1"/>
  <c r="N67" i="1"/>
  <c r="M68" i="1"/>
  <c r="M70" i="1"/>
  <c r="N72" i="1"/>
  <c r="M47" i="1"/>
  <c r="O46" i="1"/>
  <c r="M48" i="1"/>
  <c r="M50" i="1"/>
  <c r="M33" i="1"/>
  <c r="M35" i="1"/>
  <c r="M37" i="1"/>
  <c r="M40" i="1"/>
  <c r="O258" i="9"/>
  <c r="P231" i="9"/>
  <c r="Q208" i="9"/>
  <c r="P165" i="9"/>
  <c r="L165" i="9"/>
  <c r="O165" i="9" s="1"/>
  <c r="P168" i="9"/>
  <c r="L168" i="9"/>
  <c r="O168" i="9" s="1"/>
  <c r="P177" i="9"/>
  <c r="P148" i="9"/>
  <c r="P151" i="9"/>
  <c r="Q157" i="9"/>
  <c r="O159" i="9"/>
  <c r="K90" i="9"/>
  <c r="I110" i="9"/>
  <c r="P92" i="9"/>
  <c r="L92" i="9"/>
  <c r="M90" i="9"/>
  <c r="O100" i="9"/>
  <c r="P102" i="9"/>
  <c r="L102" i="9"/>
  <c r="O106" i="9"/>
  <c r="O108" i="9"/>
  <c r="P110" i="9"/>
  <c r="O112" i="9"/>
  <c r="O114" i="9"/>
  <c r="O118" i="9"/>
  <c r="O120" i="9"/>
  <c r="P122" i="9"/>
  <c r="P125" i="9"/>
  <c r="O128" i="9"/>
  <c r="O130" i="9"/>
  <c r="Q131" i="9"/>
  <c r="O134" i="9"/>
  <c r="O136" i="9"/>
  <c r="O138" i="9"/>
  <c r="Q63" i="9"/>
  <c r="O66" i="9"/>
  <c r="P68" i="9"/>
  <c r="O68" i="9"/>
  <c r="Q71" i="9"/>
  <c r="O74" i="9"/>
  <c r="Q75" i="9"/>
  <c r="O77" i="9"/>
  <c r="Q78" i="9"/>
  <c r="O80" i="9"/>
  <c r="Q81" i="9"/>
  <c r="O83" i="9"/>
  <c r="Q84" i="9"/>
  <c r="O86" i="9"/>
  <c r="Q87" i="9"/>
  <c r="O89" i="9"/>
  <c r="P46" i="9"/>
  <c r="O46" i="9"/>
  <c r="P49" i="9"/>
  <c r="O49" i="9"/>
  <c r="P52" i="9"/>
  <c r="O52" i="9"/>
  <c r="P55" i="9"/>
  <c r="O55" i="9"/>
  <c r="P58" i="9"/>
  <c r="O58" i="9"/>
  <c r="O15" i="9"/>
  <c r="Q17" i="9"/>
  <c r="O20" i="9"/>
  <c r="O24" i="9"/>
  <c r="P26" i="9"/>
  <c r="O28" i="9"/>
  <c r="Q29" i="9"/>
  <c r="Q35" i="9"/>
  <c r="P38" i="9"/>
  <c r="P40" i="9"/>
  <c r="O40" i="9"/>
  <c r="O43" i="9"/>
  <c r="Q177" i="9"/>
  <c r="O179" i="9"/>
  <c r="N163" i="9"/>
  <c r="Q148" i="9"/>
  <c r="O150" i="9"/>
  <c r="Q151" i="9"/>
  <c r="O153" i="9"/>
  <c r="P157" i="9"/>
  <c r="O157" i="9"/>
  <c r="Q92" i="9"/>
  <c r="O95" i="9"/>
  <c r="N90" i="9"/>
  <c r="Q90" i="9" s="1"/>
  <c r="O99" i="9"/>
  <c r="Q102" i="9"/>
  <c r="O105" i="9"/>
  <c r="O107" i="9"/>
  <c r="O109" i="9"/>
  <c r="Q110" i="9"/>
  <c r="O113" i="9"/>
  <c r="O119" i="9"/>
  <c r="O121" i="9"/>
  <c r="Q122" i="9"/>
  <c r="O124" i="9"/>
  <c r="Q125" i="9"/>
  <c r="O127" i="9"/>
  <c r="O129" i="9"/>
  <c r="P131" i="9"/>
  <c r="O131" i="9"/>
  <c r="O135" i="9"/>
  <c r="O137" i="9"/>
  <c r="O139" i="9"/>
  <c r="P63" i="9"/>
  <c r="O63" i="9"/>
  <c r="O67" i="9"/>
  <c r="Q68" i="9"/>
  <c r="P71" i="9"/>
  <c r="P75" i="9"/>
  <c r="O75" i="9"/>
  <c r="P78" i="9"/>
  <c r="O78" i="9"/>
  <c r="P81" i="9"/>
  <c r="O81" i="9"/>
  <c r="P84" i="9"/>
  <c r="O84" i="9"/>
  <c r="P87" i="9"/>
  <c r="O87" i="9"/>
  <c r="Q46" i="9"/>
  <c r="O48" i="9"/>
  <c r="Q49" i="9"/>
  <c r="O51" i="9"/>
  <c r="Q52" i="9"/>
  <c r="O54" i="9"/>
  <c r="Q55" i="9"/>
  <c r="O57" i="9"/>
  <c r="Q58" i="9"/>
  <c r="O60" i="9"/>
  <c r="O16" i="9"/>
  <c r="P17" i="9"/>
  <c r="O19" i="9"/>
  <c r="O23" i="9"/>
  <c r="Q26" i="9"/>
  <c r="P29" i="9"/>
  <c r="O31" i="9"/>
  <c r="P35" i="9"/>
  <c r="O37" i="9"/>
  <c r="Q38" i="9"/>
  <c r="Q40" i="9"/>
  <c r="O42" i="9"/>
  <c r="M242" i="9"/>
  <c r="L244" i="9"/>
  <c r="O244" i="9" s="1"/>
  <c r="N212" i="9"/>
  <c r="L217" i="9"/>
  <c r="L212" i="9" s="1"/>
  <c r="M212" i="9"/>
  <c r="L163" i="9"/>
  <c r="L143" i="9"/>
  <c r="G143" i="9"/>
  <c r="O305" i="9"/>
  <c r="Q305" i="9"/>
  <c r="Q294" i="9"/>
  <c r="Q270" i="9"/>
  <c r="O272" i="9"/>
  <c r="P244" i="9"/>
  <c r="O222" i="9"/>
  <c r="K212" i="9"/>
  <c r="I217" i="9"/>
  <c r="I212" i="9" s="1"/>
  <c r="O220" i="9"/>
  <c r="J212" i="9"/>
  <c r="Q180" i="9"/>
  <c r="O182" i="9"/>
  <c r="P180" i="9"/>
  <c r="O180" i="9"/>
  <c r="Q174" i="9"/>
  <c r="I163" i="9"/>
  <c r="O176" i="9"/>
  <c r="P174" i="9"/>
  <c r="O174" i="9"/>
  <c r="Q171" i="9"/>
  <c r="O173" i="9"/>
  <c r="P171" i="9"/>
  <c r="O171" i="9"/>
  <c r="Q160" i="9"/>
  <c r="P160" i="9"/>
  <c r="O160" i="9"/>
  <c r="O162" i="9"/>
  <c r="Q154" i="9"/>
  <c r="P154" i="9"/>
  <c r="O154" i="9"/>
  <c r="I143" i="9"/>
  <c r="O156" i="9"/>
  <c r="Q143" i="9"/>
  <c r="Q145" i="9"/>
  <c r="O145" i="9"/>
  <c r="P145" i="9"/>
  <c r="O147" i="9"/>
  <c r="Q140" i="9"/>
  <c r="P140" i="9"/>
  <c r="O140" i="9"/>
  <c r="Q115" i="9"/>
  <c r="O117" i="9"/>
  <c r="P115" i="9"/>
  <c r="I96" i="9"/>
  <c r="O101" i="9"/>
  <c r="Q96" i="9"/>
  <c r="P96" i="9"/>
  <c r="O98" i="9"/>
  <c r="J90" i="9"/>
  <c r="Q32" i="9"/>
  <c r="P32" i="9"/>
  <c r="O34" i="9"/>
  <c r="Q21" i="9"/>
  <c r="P21" i="9"/>
  <c r="O25" i="9"/>
  <c r="Q12" i="9"/>
  <c r="O14" i="9"/>
  <c r="P12" i="9"/>
  <c r="F273" i="9"/>
  <c r="F163" i="9"/>
  <c r="F143" i="9"/>
  <c r="H10" i="9"/>
  <c r="G10" i="9"/>
  <c r="L76" i="1"/>
  <c r="J94" i="1"/>
  <c r="O120" i="1"/>
  <c r="M122" i="1"/>
  <c r="M116" i="1"/>
  <c r="O96" i="1"/>
  <c r="I76" i="1"/>
  <c r="G89" i="1"/>
  <c r="O89" i="1"/>
  <c r="O83" i="1"/>
  <c r="J72" i="1"/>
  <c r="O64" i="1"/>
  <c r="J42" i="1"/>
  <c r="J13" i="1"/>
  <c r="M74" i="1"/>
  <c r="O72" i="1"/>
  <c r="N120" i="1"/>
  <c r="M117" i="1"/>
  <c r="M115" i="1"/>
  <c r="M114" i="1"/>
  <c r="M111" i="1"/>
  <c r="M110" i="1"/>
  <c r="M108" i="1"/>
  <c r="M107" i="1"/>
  <c r="M105" i="1"/>
  <c r="M104" i="1"/>
  <c r="M102" i="1"/>
  <c r="M101" i="1"/>
  <c r="M100" i="1"/>
  <c r="M99" i="1"/>
  <c r="N96" i="1"/>
  <c r="M98" i="1"/>
  <c r="G96" i="1"/>
  <c r="M93" i="1"/>
  <c r="M92" i="1"/>
  <c r="N89" i="1"/>
  <c r="M88" i="1"/>
  <c r="M86" i="1"/>
  <c r="N83" i="1"/>
  <c r="M85" i="1"/>
  <c r="N64" i="1"/>
  <c r="M66" i="1"/>
  <c r="O42" i="1"/>
  <c r="M45" i="1"/>
  <c r="M44" i="1"/>
  <c r="M31" i="1"/>
  <c r="M29" i="1"/>
  <c r="M27" i="1"/>
  <c r="M25" i="1"/>
  <c r="G21" i="1"/>
  <c r="N21" i="1"/>
  <c r="M23" i="1"/>
  <c r="H11" i="1"/>
  <c r="I11" i="1"/>
  <c r="N18" i="1"/>
  <c r="M20" i="1"/>
  <c r="M17" i="1"/>
  <c r="G13" i="1"/>
  <c r="M16" i="1"/>
  <c r="O13" i="1"/>
  <c r="N13" i="1"/>
  <c r="M15" i="1"/>
  <c r="D72" i="1"/>
  <c r="D132" i="1"/>
  <c r="D120" i="1"/>
  <c r="E76" i="1"/>
  <c r="F76" i="1"/>
  <c r="D89" i="1"/>
  <c r="F52" i="1"/>
  <c r="G94" i="1"/>
  <c r="H76" i="1"/>
  <c r="G76" i="1" s="1"/>
  <c r="F11" i="1"/>
  <c r="O239" i="9"/>
  <c r="O275" i="9"/>
  <c r="O226" i="9"/>
  <c r="N94" i="1"/>
  <c r="E11" i="1"/>
  <c r="F44" i="9"/>
  <c r="F212" i="9"/>
  <c r="F242" i="9"/>
  <c r="P305" i="9"/>
  <c r="O282" i="9"/>
  <c r="O288" i="9"/>
  <c r="O294" i="9"/>
  <c r="O236" i="9"/>
  <c r="Q190" i="9"/>
  <c r="N183" i="9"/>
  <c r="O92" i="9"/>
  <c r="K76" i="1"/>
  <c r="J128" i="1"/>
  <c r="M128" i="1" s="1"/>
  <c r="D94" i="1"/>
  <c r="D83" i="1"/>
  <c r="J83" i="1"/>
  <c r="M83" i="1" s="1"/>
  <c r="D47" i="1"/>
  <c r="J120" i="1"/>
  <c r="J124" i="1"/>
  <c r="J96" i="1"/>
  <c r="J89" i="1"/>
  <c r="J54" i="1"/>
  <c r="M54" i="1" s="1"/>
  <c r="K52" i="1"/>
  <c r="J56" i="1"/>
  <c r="M56" i="1" s="1"/>
  <c r="J58" i="1"/>
  <c r="M58" i="1" s="1"/>
  <c r="J61" i="1"/>
  <c r="M61" i="1" s="1"/>
  <c r="J64" i="1"/>
  <c r="J67" i="1"/>
  <c r="M67" i="1" s="1"/>
  <c r="G42" i="1"/>
  <c r="J21" i="1"/>
  <c r="G18" i="1"/>
  <c r="J18" i="1"/>
  <c r="D13" i="1"/>
  <c r="K11" i="1"/>
  <c r="O94" i="1"/>
  <c r="P275" i="9"/>
  <c r="O277" i="9"/>
  <c r="P279" i="9"/>
  <c r="P282" i="9"/>
  <c r="P285" i="9"/>
  <c r="P288" i="9"/>
  <c r="P291" i="9"/>
  <c r="P294" i="9"/>
  <c r="P297" i="9"/>
  <c r="P301" i="9"/>
  <c r="O304" i="9"/>
  <c r="O246" i="9"/>
  <c r="P248" i="9"/>
  <c r="O251" i="9"/>
  <c r="P252" i="9"/>
  <c r="O254" i="9"/>
  <c r="P256" i="9"/>
  <c r="L256" i="9"/>
  <c r="O256" i="9" s="1"/>
  <c r="O259" i="9"/>
  <c r="P260" i="9"/>
  <c r="O262" i="9"/>
  <c r="P264" i="9"/>
  <c r="L264" i="9"/>
  <c r="O264" i="9" s="1"/>
  <c r="P267" i="9"/>
  <c r="L267" i="9"/>
  <c r="O267" i="9" s="1"/>
  <c r="P270" i="9"/>
  <c r="L270" i="9"/>
  <c r="O270" i="9" s="1"/>
  <c r="O214" i="9"/>
  <c r="P214" i="9"/>
  <c r="O216" i="9"/>
  <c r="P217" i="9"/>
  <c r="O219" i="9"/>
  <c r="O221" i="9"/>
  <c r="O223" i="9"/>
  <c r="O225" i="9"/>
  <c r="O229" i="9"/>
  <c r="Q231" i="9"/>
  <c r="O234" i="9"/>
  <c r="P236" i="9"/>
  <c r="P239" i="9"/>
  <c r="J183" i="9"/>
  <c r="P185" i="9"/>
  <c r="O188" i="9"/>
  <c r="M183" i="9"/>
  <c r="O193" i="9"/>
  <c r="O195" i="9"/>
  <c r="Q196" i="9"/>
  <c r="O198" i="9"/>
  <c r="O200" i="9"/>
  <c r="P202" i="9"/>
  <c r="O202" i="9"/>
  <c r="P208" i="9"/>
  <c r="O208" i="9"/>
  <c r="P61" i="9"/>
  <c r="Q10" i="9"/>
  <c r="L190" i="9"/>
  <c r="O192" i="9"/>
  <c r="L11" i="1"/>
  <c r="O307" i="9"/>
  <c r="P307" i="9"/>
  <c r="Q307" i="9"/>
  <c r="Q273" i="9"/>
  <c r="Q275" i="9"/>
  <c r="O278" i="9"/>
  <c r="O281" i="9"/>
  <c r="O284" i="9"/>
  <c r="O287" i="9"/>
  <c r="O290" i="9"/>
  <c r="O293" i="9"/>
  <c r="O296" i="9"/>
  <c r="O299" i="9"/>
  <c r="O303" i="9"/>
  <c r="Q244" i="9"/>
  <c r="O247" i="9"/>
  <c r="Q248" i="9"/>
  <c r="O250" i="9"/>
  <c r="Q256" i="9"/>
  <c r="O260" i="9"/>
  <c r="Q260" i="9"/>
  <c r="Q214" i="9"/>
  <c r="Q217" i="9"/>
  <c r="Q226" i="9"/>
  <c r="O228" i="9"/>
  <c r="O230" i="9"/>
  <c r="O233" i="9"/>
  <c r="O235" i="9"/>
  <c r="Q236" i="9"/>
  <c r="O238" i="9"/>
  <c r="Q239" i="9"/>
  <c r="O241" i="9"/>
  <c r="Q185" i="9"/>
  <c r="O187" i="9"/>
  <c r="O189" i="9"/>
  <c r="O196" i="9"/>
  <c r="P205" i="9"/>
  <c r="O205" i="9"/>
  <c r="O211" i="9"/>
  <c r="O122" i="9"/>
  <c r="O12" i="9"/>
  <c r="L96" i="9"/>
  <c r="L110" i="9"/>
  <c r="O110" i="9" s="1"/>
  <c r="M44" i="9"/>
  <c r="P44" i="9" s="1"/>
  <c r="L21" i="9"/>
  <c r="L26" i="9"/>
  <c r="O26" i="9" s="1"/>
  <c r="L29" i="9"/>
  <c r="O29" i="9" s="1"/>
  <c r="L32" i="9"/>
  <c r="O32" i="9" s="1"/>
  <c r="L35" i="9"/>
  <c r="O35" i="9" s="1"/>
  <c r="L38" i="9"/>
  <c r="O38" i="9" s="1"/>
  <c r="O210" i="9"/>
  <c r="O207" i="9"/>
  <c r="O204" i="9"/>
  <c r="O142" i="9"/>
  <c r="O133" i="9"/>
  <c r="O104" i="9"/>
  <c r="O94" i="9"/>
  <c r="O73" i="9"/>
  <c r="O70" i="9"/>
  <c r="O65" i="9"/>
  <c r="N61" i="9"/>
  <c r="Q61" i="9" s="1"/>
  <c r="M10" i="9"/>
  <c r="O96" i="9" l="1"/>
  <c r="O301" i="9"/>
  <c r="O185" i="9"/>
  <c r="I90" i="9"/>
  <c r="O102" i="9"/>
  <c r="I242" i="9"/>
  <c r="I61" i="9"/>
  <c r="Q183" i="9"/>
  <c r="O115" i="9"/>
  <c r="P242" i="9"/>
  <c r="I10" i="9"/>
  <c r="I9" i="9" s="1"/>
  <c r="M64" i="1"/>
  <c r="E52" i="1"/>
  <c r="D52" i="1" s="1"/>
  <c r="L61" i="9"/>
  <c r="P183" i="9"/>
  <c r="G52" i="1"/>
  <c r="P90" i="9"/>
  <c r="O231" i="9"/>
  <c r="I273" i="9"/>
  <c r="O273" i="9" s="1"/>
  <c r="O248" i="9"/>
  <c r="Q44" i="9"/>
  <c r="O44" i="9"/>
  <c r="O52" i="1"/>
  <c r="M72" i="1"/>
  <c r="M124" i="1"/>
  <c r="I9" i="1"/>
  <c r="O143" i="9"/>
  <c r="P212" i="9"/>
  <c r="J9" i="9"/>
  <c r="H9" i="9"/>
  <c r="G9" i="9"/>
  <c r="M42" i="1"/>
  <c r="M120" i="1"/>
  <c r="F9" i="1"/>
  <c r="N9" i="9"/>
  <c r="D76" i="1"/>
  <c r="O76" i="1"/>
  <c r="O163" i="9"/>
  <c r="Q212" i="9"/>
  <c r="K9" i="9"/>
  <c r="O217" i="9"/>
  <c r="O212" i="9"/>
  <c r="F9" i="9"/>
  <c r="M94" i="1"/>
  <c r="M89" i="1"/>
  <c r="M13" i="1"/>
  <c r="M96" i="1"/>
  <c r="H9" i="1"/>
  <c r="G9" i="1" s="1"/>
  <c r="G11" i="1"/>
  <c r="M21" i="1"/>
  <c r="M18" i="1"/>
  <c r="O21" i="9"/>
  <c r="L10" i="9"/>
  <c r="O11" i="1"/>
  <c r="L9" i="1"/>
  <c r="P10" i="9"/>
  <c r="M9" i="9"/>
  <c r="N11" i="1"/>
  <c r="J11" i="1"/>
  <c r="K9" i="1"/>
  <c r="J52" i="1"/>
  <c r="N52" i="1"/>
  <c r="L90" i="9"/>
  <c r="O190" i="9"/>
  <c r="L183" i="9"/>
  <c r="O183" i="9" s="1"/>
  <c r="J76" i="1"/>
  <c r="M76" i="1" s="1"/>
  <c r="N76" i="1"/>
  <c r="D11" i="1"/>
  <c r="L242" i="9"/>
  <c r="O242" i="9" s="1"/>
  <c r="O61" i="9" l="1"/>
  <c r="O90" i="9"/>
  <c r="M52" i="1"/>
  <c r="E9" i="1"/>
  <c r="D9" i="1" s="1"/>
  <c r="Q9" i="9"/>
  <c r="P9" i="9"/>
  <c r="M11" i="1"/>
  <c r="J9" i="1"/>
  <c r="M9" i="1" s="1"/>
  <c r="N9" i="1"/>
  <c r="O9" i="1"/>
  <c r="O10" i="9"/>
  <c r="L9" i="9"/>
  <c r="O9" i="9" s="1"/>
</calcChain>
</file>

<file path=xl/sharedStrings.xml><?xml version="1.0" encoding="utf-8"?>
<sst xmlns="http://schemas.openxmlformats.org/spreadsheetml/2006/main" count="1300" uniqueCount="433">
  <si>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</si>
  <si>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</si>
  <si>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</si>
  <si>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</si>
  <si>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</si>
  <si>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</si>
  <si>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</si>
  <si>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</si>
  <si>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</si>
  <si>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/>
  </si>
  <si>
    <t>1100</t>
  </si>
  <si>
    <t>1. Ð²ðÎºð ºì îàôðøºð     (ïáÕ 1110 + ïáÕ 1120 + ïáÕ 1130 +ïáÕ1140+ ïáÕ 1150 ) ,                   ³Û¹ ÃíáõÙ`</t>
  </si>
  <si>
    <t>7100</t>
  </si>
  <si>
    <t>1110</t>
  </si>
  <si>
    <t>1.1 ¶áõÛù³ÛÇÝ Ñ³ñÏ»ñ ³Ýß³ñÅ ·áõÛùÇó (ïáÕ 1111 + ïáÕ 1112+ïáÕ1113),                                           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</si>
  <si>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</si>
  <si>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</si>
  <si>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</si>
  <si>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</si>
  <si>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</si>
  <si>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</si>
  <si>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</si>
  <si>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</si>
  <si>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</si>
  <si>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</si>
  <si>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</si>
  <si>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</si>
  <si>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</si>
  <si>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</si>
  <si>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</si>
  <si>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</si>
  <si>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</si>
  <si>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</si>
  <si>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</si>
  <si>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</si>
  <si>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</si>
  <si>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</si>
  <si>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</si>
  <si>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</si>
  <si>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</si>
  <si>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</si>
  <si>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</si>
  <si>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</si>
  <si>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</si>
  <si>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</si>
  <si>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</si>
  <si>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</si>
  <si>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</si>
  <si>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</si>
  <si>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</si>
  <si>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</si>
  <si>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</si>
  <si>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</si>
  <si>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</si>
  <si>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</si>
  <si>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</si>
  <si>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</si>
  <si>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</si>
  <si>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</si>
  <si>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</si>
  <si>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</si>
  <si>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</si>
  <si>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</si>
  <si>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</si>
  <si>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</si>
  <si>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</si>
  <si>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</si>
  <si>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</si>
  <si>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</si>
  <si>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</si>
  <si>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</si>
  <si>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</si>
  <si>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</si>
  <si>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</si>
  <si>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</si>
  <si>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</si>
  <si>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</si>
  <si>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</si>
  <si>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</si>
  <si>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</si>
  <si>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</si>
  <si>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</si>
  <si>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</si>
  <si>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</si>
  <si>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</si>
  <si>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</si>
  <si>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</si>
  <si>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</si>
  <si>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</si>
  <si>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</si>
  <si>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</si>
  <si>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</si>
  <si>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</si>
  <si>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</si>
  <si>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</si>
  <si>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</si>
  <si>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</si>
  <si>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</si>
  <si>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</si>
  <si>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</si>
  <si>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</si>
  <si>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</si>
  <si>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</si>
  <si>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</si>
  <si>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</si>
  <si>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</si>
  <si>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</si>
  <si>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</si>
  <si>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</si>
  <si>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</si>
  <si>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</si>
  <si>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</si>
  <si>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</si>
  <si>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</si>
  <si>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</si>
  <si>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</si>
  <si>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</si>
  <si>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</si>
  <si>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</si>
  <si>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</si>
  <si>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</si>
  <si>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</si>
  <si>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</si>
  <si>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</si>
  <si>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</si>
  <si>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</si>
  <si>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</si>
  <si>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</si>
  <si>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</si>
  <si>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</si>
  <si>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</si>
  <si>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</si>
  <si>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</si>
  <si>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</si>
  <si>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</si>
  <si>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</si>
  <si>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</si>
  <si>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</si>
  <si>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</si>
  <si>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</si>
  <si>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</si>
  <si>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</si>
  <si>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</si>
  <si>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</si>
  <si>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</si>
  <si>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</si>
  <si>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</si>
  <si>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</si>
  <si>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</si>
  <si>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</si>
  <si>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</si>
  <si>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</si>
  <si>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</si>
  <si>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</si>
  <si>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</si>
  <si>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</si>
  <si>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</si>
  <si>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</si>
  <si>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</si>
  <si>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</si>
  <si>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</si>
  <si>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</si>
  <si>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</si>
  <si>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</si>
  <si>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</si>
  <si>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</si>
  <si>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</si>
  <si>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</si>
  <si>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</si>
  <si>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</si>
  <si>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</si>
  <si>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</si>
  <si>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</si>
  <si>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</si>
  <si>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                  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</si>
  <si>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</si>
  <si>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</si>
  <si>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</si>
  <si>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</si>
  <si>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</si>
  <si>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</si>
  <si>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</si>
  <si>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3.6 Øáõïù»ñ ïáõÛÅ»ñÇó, ïáõ·³ÝùÝ»ñÇó      (ïáÕ 1361 + ïáÕ 1362)
³Û¹ ÃíáõÙ`</t>
  </si>
  <si>
    <t>0</t>
  </si>
  <si>
    <t>1</t>
  </si>
  <si>
    <t>3</t>
  </si>
  <si>
    <t>5</t>
  </si>
  <si>
    <t>6</t>
  </si>
  <si>
    <t>2</t>
  </si>
  <si>
    <t>4</t>
  </si>
  <si>
    <t>7</t>
  </si>
  <si>
    <t>9</t>
  </si>
  <si>
    <t>10</t>
  </si>
  <si>
    <t>11</t>
  </si>
  <si>
    <t>Ծանոթություն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</si>
  <si>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</si>
  <si>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</si>
  <si>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Համայնքի բյուջե մուտքագրվող այլ վարչական գանձումներ</t>
  </si>
  <si>
    <t>13515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</si>
  <si>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</si>
  <si>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13509</t>
  </si>
  <si>
    <t>13510</t>
  </si>
  <si>
    <t>13511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</si>
  <si>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</si>
  <si>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</si>
  <si>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</si>
  <si>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13506</t>
  </si>
  <si>
    <t>Համայնքի վարչական տարածքում տոնավաճառներին (վերնիսաժներին) մասնակցելու համար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</si>
  <si>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</si>
  <si>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</si>
  <si>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Համայնքի վարչական տարածքում գտնվող պետական սեփականություն համարվող հողերի վարձակալության վարձավճարներ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</si>
  <si>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</si>
  <si>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</si>
  <si>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 xml:space="preserve"> ՀՀ այլ համայնքներից կապիտալ ծախսերի ֆինանսավորման նպատակով ստացվող պաշտոնական դրամաշնորհներ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</si>
  <si>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</si>
  <si>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</si>
  <si>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</si>
  <si>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 xml:space="preserve"> Պետական բյուջեից տրամադրվող այլ դոտացիաներ (տող 1253 + տող 1254)    այդ թվում`   </t>
  </si>
  <si>
    <t>2.2 Կապիտալ արտաքին պաշտոնական դրամաշնորհներ` ստացված այլ պետություններից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</si>
  <si>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</si>
  <si>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</si>
  <si>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</si>
  <si>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</si>
  <si>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</si>
  <si>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</si>
  <si>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</si>
  <si>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</si>
  <si>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 xml:space="preserve"> 1.5 Այլ հարկային եկամուտներ  (տող 1151 + տող 1155 ),    այդ թվում`    </t>
  </si>
  <si>
    <t>7161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</si>
  <si>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</si>
  <si>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ԸՆԴԱՄԵՆԸ ԵԿԱՄՈՒՏՆԵՐ    (տող 1100 + տող 1200+տող 1300)    </t>
  </si>
  <si>
    <t>Սոցիալական պաշտպանություն (այլ դասերին չպատկանող)</t>
  </si>
  <si>
    <t xml:space="preserve">Սոցիալական պաշտպանության ոլորտում հետազոտական և նախագծային աշխատանքներ </t>
  </si>
  <si>
    <t xml:space="preserve">Սոցիալական հատուկ արտոնություններ (այլ դասերին չպատկանող) </t>
  </si>
  <si>
    <t>որից`</t>
  </si>
  <si>
    <t xml:space="preserve">Բնակարանային ապահովում </t>
  </si>
  <si>
    <t>Գործազրկություն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</si>
  <si>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</si>
  <si>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</si>
  <si>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</si>
  <si>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</si>
  <si>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ԸՆԴԱՄԵՆԸ ԾԱԽՍԵՐ (տող2100+տող2200+տող2300+տող2400+տող2500+տող2600+ տող2700+տող2800+տող2900+տող3000+տող3100)</t>
  </si>
  <si>
    <t>X</t>
  </si>
  <si>
    <t xml:space="preserve">ԸՆԴՀԱՆՈՒՐ ԲՆՈՒՅԹԻ ՀԱՆՐԱՅԻՆ ԾԱՌԱՅՈՒԹՅՈՒՆՆԵՐ (տող2110+տող2120+տող2130+տող2140+տող2150+տող2160+տող2170+տող2180)   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</si>
  <si>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</si>
  <si>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</si>
  <si>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</si>
  <si>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</si>
  <si>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</si>
  <si>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</si>
  <si>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</si>
  <si>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</si>
  <si>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</si>
  <si>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</si>
  <si>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</si>
  <si>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</si>
  <si>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</si>
  <si>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</si>
  <si>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</si>
  <si>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</si>
  <si>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</si>
  <si>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</si>
  <si>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</si>
  <si>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</si>
  <si>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</si>
  <si>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</si>
  <si>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</si>
  <si>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</si>
  <si>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</si>
  <si>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</si>
  <si>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</si>
  <si>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</si>
  <si>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</si>
  <si>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</si>
  <si>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</si>
  <si>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</si>
  <si>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</si>
  <si>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</si>
  <si>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</si>
  <si>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</si>
  <si>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</si>
  <si>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</si>
  <si>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</si>
  <si>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</si>
  <si>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</si>
  <si>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</si>
  <si>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</si>
  <si>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</si>
  <si>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</si>
  <si>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</si>
  <si>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</si>
  <si>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</si>
  <si>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</si>
  <si>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</si>
  <si>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</si>
  <si>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</si>
  <si>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</si>
  <si>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</si>
  <si>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</si>
  <si>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</si>
  <si>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</si>
  <si>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</si>
  <si>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</si>
  <si>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</si>
  <si>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</si>
  <si>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</si>
  <si>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</si>
  <si>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</si>
  <si>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</si>
  <si>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</si>
  <si>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</si>
  <si>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</si>
  <si>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</si>
  <si>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</si>
  <si>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</si>
  <si>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</si>
  <si>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</si>
  <si>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</si>
  <si>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</si>
  <si>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</si>
  <si>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</si>
  <si>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</si>
  <si>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</si>
  <si>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</si>
  <si>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</si>
  <si>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</si>
  <si>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</si>
  <si>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</si>
  <si>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</si>
  <si>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</si>
  <si>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</si>
  <si>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</si>
  <si>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</si>
  <si>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</si>
  <si>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</si>
  <si>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</si>
  <si>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</si>
  <si>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</si>
  <si>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</si>
  <si>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</si>
  <si>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</si>
  <si>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</si>
  <si>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</si>
  <si>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</si>
  <si>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</si>
  <si>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</si>
  <si>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</si>
  <si>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</si>
  <si>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</si>
  <si>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</si>
  <si>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</si>
  <si>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</si>
  <si>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</si>
  <si>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</si>
  <si>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</si>
  <si>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</si>
  <si>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</si>
  <si>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</si>
  <si>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</si>
  <si>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</si>
  <si>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</si>
  <si>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</si>
  <si>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</si>
  <si>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</si>
  <si>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</si>
  <si>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</si>
  <si>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</si>
  <si>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</si>
  <si>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</si>
  <si>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</si>
  <si>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</si>
  <si>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</si>
  <si>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</si>
  <si>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</si>
  <si>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</si>
  <si>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</si>
  <si>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</si>
  <si>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</si>
  <si>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</si>
  <si>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</si>
  <si>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</si>
  <si>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</si>
  <si>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</si>
  <si>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</si>
  <si>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</si>
  <si>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</si>
  <si>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</si>
  <si>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</si>
  <si>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</si>
  <si>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</si>
  <si>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</si>
  <si>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</si>
  <si>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</si>
  <si>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</si>
  <si>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</si>
  <si>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</si>
  <si>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</si>
  <si>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</si>
  <si>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</si>
  <si>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</si>
  <si>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</si>
  <si>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</si>
  <si>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</si>
  <si>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</si>
  <si>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</si>
  <si>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</si>
  <si>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</si>
  <si>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</si>
  <si>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</si>
  <si>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</si>
  <si>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</si>
  <si>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</si>
  <si>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</si>
  <si>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</si>
  <si>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</si>
  <si>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</si>
  <si>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</si>
  <si>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Տողի NN</t>
  </si>
  <si>
    <t>2024թ կանխատեսված և 2023թ. հաստատված բյուջեի տարբերության վերաբերյալ հիմնավորումներ</t>
  </si>
  <si>
    <t>ՀՀ Շիրակի մարզի Արթիկ համայնքի բյուջեի ծախսերի համեմատական վերլուծություն` ըստ բյուջետային ծախսերի գործառական դասակարգման բաժինների, խմբերի և դասերի</t>
  </si>
  <si>
    <t>ՀՀ Շիրակի մարզի Արթիկ համայնքի բյուջեի եկամուտների վերլուծություն` ըստ ձևավորման աղբյուրների</t>
  </si>
  <si>
    <t xml:space="preserve"> Համաձայն ՀՕ-ի 233 հոդ.</t>
  </si>
  <si>
    <t>փոխադրամիջոցների քանակի ավելացում</t>
  </si>
  <si>
    <t>Թույլտվ. քանակի ավել.</t>
  </si>
  <si>
    <t>Թույլտվ. քանակի պակ.</t>
  </si>
  <si>
    <t>Վարձ. պայմ. ժամկ. ավ.</t>
  </si>
  <si>
    <t>Վարձ.նոր պայմանագր.</t>
  </si>
  <si>
    <t>2023 փաստացի</t>
  </si>
  <si>
    <t xml:space="preserve">2024 հաստատված </t>
  </si>
  <si>
    <t xml:space="preserve">2025 թվական </t>
  </si>
  <si>
    <t xml:space="preserve"> 2025թ կանխատեսված և 2024թ. հաստատված բյուջեի տարբերություն</t>
  </si>
  <si>
    <t>Ծառայություններից օգտվ․ քանակի աճ</t>
  </si>
  <si>
    <t>Արևային կայանի գործարկումից  ստացվող մուտքեր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</si>
</sst>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\ ;\(#,##0.0\)"/>
    <numFmt numFmtId="166" formatCode="0.0"/>
  </numFmts>
  <fonts count="19" x14ac:knownFonts="1">
    <font>
      <sz val="8"/>
      <name val="Arial Armenian"/>
    </font>
    <font>
      <sz val="10"/>
      <name val="Arial"/>
      <family val="2"/>
      <charset val="204"/>
    </font>
    <font>
      <sz val="8"/>
      <name val="Arial Armenian"/>
      <family val="2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sz val="8"/>
      <name val="Arial Armenian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8"/>
      <name val="Arial Armenian"/>
      <family val="2"/>
    </font>
    <font>
      <sz val="8"/>
      <name val="Arial Armenian"/>
      <family val="2"/>
    </font>
    <font>
      <sz val="11"/>
      <color theme="1"/>
      <name val="Calibri"/>
      <family val="2"/>
      <charset val="204"/>
      <scheme val="minor"/>
    </font>
    <font>
      <sz val="8"/>
      <color rgb="FFFF0000"/>
      <name val="Arial LatArm"/>
      <family val="2"/>
    </font>
    <font>
      <sz val="8"/>
      <color rgb="FFFF0000"/>
      <name val="Arial Armenian"/>
      <family val="2"/>
    </font>
    <font>
      <b/>
      <sz val="8"/>
      <color theme="1"/>
      <name val="Arial LatArm"/>
      <family val="2"/>
    </font>
    <font>
      <sz val="8"/>
      <color rgb="FF7030A0"/>
      <name val="Arial Armenian"/>
      <family val="2"/>
    </font>
    <font>
      <sz val="12"/>
      <color rgb="FF7030A0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</borders>
  <cellStyleXfs count="12">
    <xf numFmtId="0" fontId="0" fillId="0" borderId="0"/>
    <xf numFmtId="0" fontId="13" fillId="0" borderId="16" applyNumberFormat="0" applyFont="0" applyFill="0" applyAlignment="0" applyProtection="0"/>
    <xf numFmtId="0" fontId="9" fillId="0" borderId="17" applyNumberFormat="0" applyFill="0" applyProtection="0">
      <alignment horizontal="center" vertical="center"/>
    </xf>
    <xf numFmtId="4" fontId="5" fillId="0" borderId="18" applyFill="0" applyProtection="0">
      <alignment horizontal="center" vertical="center"/>
    </xf>
    <xf numFmtId="164" fontId="4" fillId="0" borderId="0" applyFont="0" applyFill="0" applyBorder="0" applyAlignment="0" applyProtection="0"/>
    <xf numFmtId="0" fontId="9" fillId="0" borderId="17" applyNumberFormat="0" applyFill="0" applyProtection="0">
      <alignment horizontal="left" vertical="center" wrapText="1"/>
    </xf>
    <xf numFmtId="0" fontId="9" fillId="0" borderId="18" applyNumberFormat="0" applyFill="0" applyProtection="0">
      <alignment horizontal="left" vertical="center" wrapText="1"/>
    </xf>
    <xf numFmtId="0" fontId="1" fillId="0" borderId="0"/>
    <xf numFmtId="0" fontId="4" fillId="0" borderId="0"/>
    <xf numFmtId="4" fontId="5" fillId="0" borderId="18" applyFill="0" applyProtection="0">
      <alignment horizontal="right" vertical="center"/>
    </xf>
    <xf numFmtId="0" fontId="5" fillId="0" borderId="17" applyNumberFormat="0" applyFill="0" applyProtection="0">
      <alignment horizontal="right" vertical="center"/>
    </xf>
    <xf numFmtId="4" fontId="9" fillId="0" borderId="17" applyFill="0" applyProtection="0">
      <alignment horizontal="right" vertical="center"/>
    </xf>
  </cellStyleXfs>
  <cellXfs count="136">
    <xf numFmtId="0" fontId="0" fillId="0" borderId="0" xfId="0"/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165" fontId="7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/>
    </xf>
    <xf numFmtId="0" fontId="15" fillId="0" borderId="3" xfId="0" applyFont="1" applyBorder="1"/>
    <xf numFmtId="0" fontId="15" fillId="0" borderId="0" xfId="0" applyFont="1"/>
    <xf numFmtId="0" fontId="9" fillId="0" borderId="17" xfId="2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0" xfId="0" applyFont="1"/>
    <xf numFmtId="0" fontId="10" fillId="0" borderId="17" xfId="2" applyFont="1" applyFill="1" applyBorder="1" applyAlignment="1">
      <alignment horizontal="center" vertical="center"/>
    </xf>
    <xf numFmtId="0" fontId="11" fillId="0" borderId="3" xfId="0" applyFont="1" applyBorder="1"/>
    <xf numFmtId="0" fontId="5" fillId="0" borderId="2" xfId="0" applyNumberFormat="1" applyFont="1" applyFill="1" applyBorder="1" applyAlignment="1">
      <alignment horizontal="center" vertical="center"/>
    </xf>
    <xf numFmtId="0" fontId="12" fillId="0" borderId="16" xfId="1" applyFont="1" applyFill="1" applyBorder="1"/>
    <xf numFmtId="0" fontId="12" fillId="0" borderId="19" xfId="1" applyFont="1" applyFill="1" applyBorder="1"/>
    <xf numFmtId="0" fontId="12" fillId="0" borderId="20" xfId="1" applyFont="1" applyFill="1" applyBorder="1"/>
    <xf numFmtId="0" fontId="12" fillId="0" borderId="21" xfId="1" applyFont="1" applyFill="1" applyBorder="1"/>
    <xf numFmtId="0" fontId="5" fillId="0" borderId="2" xfId="10" applyFont="1" applyFill="1" applyBorder="1" applyAlignment="1">
      <alignment horizontal="right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left" vertical="center" wrapText="1"/>
    </xf>
    <xf numFmtId="166" fontId="9" fillId="0" borderId="2" xfId="11" applyNumberFormat="1" applyFont="1" applyFill="1" applyBorder="1" applyAlignment="1">
      <alignment horizontal="right" vertical="center"/>
    </xf>
    <xf numFmtId="166" fontId="9" fillId="0" borderId="2" xfId="2" applyNumberFormat="1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6" fontId="2" fillId="0" borderId="2" xfId="1" applyNumberFormat="1" applyFont="1" applyFill="1" applyBorder="1"/>
    <xf numFmtId="0" fontId="3" fillId="0" borderId="0" xfId="0" applyFont="1" applyAlignment="1">
      <alignment horizontal="right" vertical="center" wrapText="1"/>
    </xf>
    <xf numFmtId="0" fontId="0" fillId="0" borderId="3" xfId="0" applyBorder="1" applyAlignment="1">
      <alignment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16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top"/>
    </xf>
    <xf numFmtId="2" fontId="5" fillId="2" borderId="2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17" fillId="2" borderId="0" xfId="0" applyFont="1" applyFill="1"/>
    <xf numFmtId="0" fontId="17" fillId="2" borderId="16" xfId="0" applyFont="1" applyFill="1" applyBorder="1"/>
    <xf numFmtId="0" fontId="18" fillId="2" borderId="2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/>
    </xf>
    <xf numFmtId="166" fontId="9" fillId="2" borderId="2" xfId="0" applyNumberFormat="1" applyFont="1" applyFill="1" applyBorder="1" applyAlignment="1">
      <alignment horizontal="right" vertical="center"/>
    </xf>
    <xf numFmtId="166" fontId="9" fillId="2" borderId="2" xfId="0" applyNumberFormat="1" applyFont="1" applyFill="1" applyBorder="1" applyAlignment="1">
      <alignment horizontal="center" vertical="center"/>
    </xf>
    <xf numFmtId="0" fontId="17" fillId="2" borderId="21" xfId="0" applyFont="1" applyFill="1" applyBorder="1"/>
    <xf numFmtId="165" fontId="0" fillId="2" borderId="0" xfId="0" applyNumberFormat="1" applyFill="1" applyAlignment="1">
      <alignment horizontal="right" vertical="top"/>
    </xf>
    <xf numFmtId="165" fontId="0" fillId="2" borderId="0" xfId="0" applyNumberFormat="1" applyFill="1" applyAlignment="1">
      <alignment horizontal="center" vertical="top"/>
    </xf>
    <xf numFmtId="166" fontId="5" fillId="2" borderId="2" xfId="0" applyNumberFormat="1" applyFont="1" applyFill="1" applyBorder="1" applyAlignment="1">
      <alignment horizontal="right" vertical="top"/>
    </xf>
    <xf numFmtId="165" fontId="5" fillId="2" borderId="2" xfId="0" applyNumberFormat="1" applyFont="1" applyFill="1" applyBorder="1" applyAlignment="1">
      <alignment horizontal="right" vertical="top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right" vertical="top"/>
    </xf>
    <xf numFmtId="165" fontId="5" fillId="2" borderId="0" xfId="0" applyNumberFormat="1" applyFont="1" applyFill="1" applyAlignment="1">
      <alignment horizontal="right" vertical="top"/>
    </xf>
    <xf numFmtId="0" fontId="2" fillId="2" borderId="16" xfId="1" applyFont="1" applyFill="1" applyBorder="1"/>
    <xf numFmtId="0" fontId="3" fillId="2" borderId="22" xfId="0" applyNumberFormat="1" applyFont="1" applyFill="1" applyBorder="1" applyAlignment="1">
      <alignment vertical="center" wrapText="1"/>
    </xf>
    <xf numFmtId="0" fontId="5" fillId="2" borderId="2" xfId="10" applyFont="1" applyFill="1" applyBorder="1" applyAlignment="1">
      <alignment horizontal="right" vertical="center"/>
    </xf>
    <xf numFmtId="166" fontId="9" fillId="2" borderId="2" xfId="11" applyNumberFormat="1" applyFont="1" applyFill="1" applyBorder="1" applyAlignment="1">
      <alignment horizontal="right" vertical="center"/>
    </xf>
    <xf numFmtId="166" fontId="9" fillId="2" borderId="2" xfId="2" applyNumberFormat="1" applyFont="1" applyFill="1" applyBorder="1" applyAlignment="1">
      <alignment horizontal="center" vertical="center"/>
    </xf>
    <xf numFmtId="0" fontId="2" fillId="2" borderId="21" xfId="1" applyFont="1" applyFill="1" applyBorder="1"/>
    <xf numFmtId="166" fontId="2" fillId="0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17" fillId="0" borderId="16" xfId="0" applyFont="1" applyFill="1" applyBorder="1"/>
    <xf numFmtId="0" fontId="9" fillId="0" borderId="9" xfId="6" applyFont="1" applyFill="1" applyBorder="1" applyAlignment="1">
      <alignment horizontal="center" vertical="center" wrapText="1"/>
    </xf>
    <xf numFmtId="0" fontId="9" fillId="0" borderId="13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4" fontId="5" fillId="0" borderId="9" xfId="3" applyNumberFormat="1" applyFont="1" applyFill="1" applyBorder="1" applyAlignment="1">
      <alignment horizontal="center" vertical="center"/>
    </xf>
    <xf numFmtId="4" fontId="5" fillId="0" borderId="13" xfId="3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</cellXfs>
  <cellStyles count="12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omma 2" xfId="4" xr:uid="{00000000-0005-0000-0000-000003000000}"/>
    <cellStyle name="left_arm10_BordWW_900" xfId="5" xr:uid="{00000000-0005-0000-0000-000004000000}"/>
    <cellStyle name="left_arm10_GrBordWW_900" xfId="6" xr:uid="{00000000-0005-0000-0000-000005000000}"/>
    <cellStyle name="Normal 2" xfId="7" xr:uid="{00000000-0005-0000-0000-000006000000}"/>
    <cellStyle name="Normal 3" xfId="8" xr:uid="{00000000-0005-0000-0000-000007000000}"/>
    <cellStyle name="rgt_arm10_BordGrey_900" xfId="9" xr:uid="{00000000-0005-0000-0000-000008000000}"/>
    <cellStyle name="rgt_arm14_bld_900" xfId="10" xr:uid="{00000000-0005-0000-0000-000009000000}"/>
    <cellStyle name="rgt_arm14_Money_900" xfId="11" xr:uid="{00000000-0005-0000-0000-00000A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"/>
  <sheetViews>
    <sheetView zoomScaleNormal="100" workbookViewId="0">
      <selection activeCell="P136" sqref="P136"/>
    </sheetView>
  </sheetViews>
  <sheetFormatPr defaultRowHeight="10.5" x14ac:dyDescent="0.15"/>
  <cols>
    <col min="1" max="1" width="10.6640625" style="2" customWidth="1"/>
    <col min="2" max="2" width="47.5" style="3" customWidth="1"/>
    <col min="3" max="3" width="12" style="2" customWidth="1"/>
    <col min="4" max="6" width="13.33203125" style="2" customWidth="1"/>
    <col min="7" max="9" width="13.33203125" style="70" customWidth="1"/>
    <col min="10" max="11" width="15.1640625" style="93" customWidth="1"/>
    <col min="12" max="12" width="13" style="93" customWidth="1"/>
    <col min="13" max="13" width="14.33203125" style="1" customWidth="1"/>
    <col min="14" max="14" width="15.33203125" style="1" customWidth="1"/>
    <col min="15" max="15" width="13" style="1" customWidth="1"/>
    <col min="16" max="16" width="22.83203125" customWidth="1"/>
  </cols>
  <sheetData>
    <row r="1" spans="1:16" ht="20.25" customHeight="1" x14ac:dyDescent="0.15">
      <c r="L1" s="94"/>
      <c r="M1" s="4"/>
      <c r="N1" s="4"/>
      <c r="O1" s="4"/>
      <c r="P1" s="31"/>
    </row>
    <row r="2" spans="1:16" ht="50.25" customHeight="1" x14ac:dyDescent="0.15">
      <c r="A2" s="5"/>
      <c r="B2" s="5"/>
      <c r="C2" s="5"/>
      <c r="D2" s="5"/>
      <c r="E2" s="5"/>
      <c r="F2" s="5"/>
      <c r="G2" s="71"/>
      <c r="H2" s="71"/>
      <c r="I2" s="71"/>
      <c r="J2" s="71"/>
      <c r="K2" s="71"/>
      <c r="L2" s="71"/>
      <c r="M2" s="5"/>
      <c r="N2" s="5"/>
      <c r="O2" s="5"/>
      <c r="P2" s="68"/>
    </row>
    <row r="3" spans="1:16" ht="27" customHeight="1" x14ac:dyDescent="0.15">
      <c r="A3" s="112" t="s">
        <v>420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6" ht="21" customHeight="1" thickBot="1" x14ac:dyDescent="0.2">
      <c r="P4" s="26" t="s">
        <v>0</v>
      </c>
    </row>
    <row r="5" spans="1:16" ht="21.75" customHeight="1" x14ac:dyDescent="0.15">
      <c r="A5" s="122" t="s">
        <v>1</v>
      </c>
      <c r="B5" s="120" t="s">
        <v>2</v>
      </c>
      <c r="C5" s="120" t="s">
        <v>3</v>
      </c>
      <c r="D5" s="115" t="s">
        <v>427</v>
      </c>
      <c r="E5" s="115"/>
      <c r="F5" s="115"/>
      <c r="G5" s="116" t="s">
        <v>428</v>
      </c>
      <c r="H5" s="116"/>
      <c r="I5" s="116"/>
      <c r="J5" s="116" t="s">
        <v>429</v>
      </c>
      <c r="K5" s="116"/>
      <c r="L5" s="116"/>
      <c r="M5" s="117" t="s">
        <v>430</v>
      </c>
      <c r="N5" s="117"/>
      <c r="O5" s="117"/>
      <c r="P5" s="28" t="s">
        <v>194</v>
      </c>
    </row>
    <row r="6" spans="1:16" ht="21" customHeight="1" x14ac:dyDescent="0.15">
      <c r="A6" s="123"/>
      <c r="B6" s="121"/>
      <c r="C6" s="121"/>
      <c r="D6" s="114" t="s">
        <v>4</v>
      </c>
      <c r="E6" s="114" t="s">
        <v>5</v>
      </c>
      <c r="F6" s="114"/>
      <c r="G6" s="113" t="s">
        <v>4</v>
      </c>
      <c r="H6" s="113" t="s">
        <v>5</v>
      </c>
      <c r="I6" s="113"/>
      <c r="J6" s="113" t="s">
        <v>4</v>
      </c>
      <c r="K6" s="113" t="s">
        <v>5</v>
      </c>
      <c r="L6" s="113"/>
      <c r="M6" s="114" t="s">
        <v>4</v>
      </c>
      <c r="N6" s="114" t="s">
        <v>5</v>
      </c>
      <c r="O6" s="114"/>
      <c r="P6" s="118" t="s">
        <v>418</v>
      </c>
    </row>
    <row r="7" spans="1:16" ht="33" customHeight="1" x14ac:dyDescent="0.15">
      <c r="A7" s="123"/>
      <c r="B7" s="121"/>
      <c r="C7" s="121"/>
      <c r="D7" s="114"/>
      <c r="E7" s="11" t="s">
        <v>6</v>
      </c>
      <c r="F7" s="11" t="s">
        <v>7</v>
      </c>
      <c r="G7" s="113"/>
      <c r="H7" s="72" t="s">
        <v>6</v>
      </c>
      <c r="I7" s="72" t="s">
        <v>7</v>
      </c>
      <c r="J7" s="113"/>
      <c r="K7" s="72" t="s">
        <v>6</v>
      </c>
      <c r="L7" s="72" t="s">
        <v>7</v>
      </c>
      <c r="M7" s="114"/>
      <c r="N7" s="11" t="s">
        <v>6</v>
      </c>
      <c r="O7" s="11" t="s">
        <v>7</v>
      </c>
      <c r="P7" s="119"/>
    </row>
    <row r="8" spans="1:16" s="6" customFormat="1" ht="23.25" customHeight="1" x14ac:dyDescent="0.15">
      <c r="A8" s="58">
        <v>1</v>
      </c>
      <c r="B8" s="45">
        <v>2</v>
      </c>
      <c r="C8" s="45">
        <v>3</v>
      </c>
      <c r="D8" s="9">
        <v>4</v>
      </c>
      <c r="E8" s="9">
        <v>5</v>
      </c>
      <c r="F8" s="9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9">
        <v>13</v>
      </c>
      <c r="N8" s="9">
        <v>14</v>
      </c>
      <c r="O8" s="9">
        <v>15</v>
      </c>
      <c r="P8" s="10">
        <v>22</v>
      </c>
    </row>
    <row r="9" spans="1:16" s="6" customFormat="1" ht="25.5" customHeight="1" x14ac:dyDescent="0.15">
      <c r="A9" s="12" t="s">
        <v>8</v>
      </c>
      <c r="B9" s="13" t="s">
        <v>230</v>
      </c>
      <c r="C9" s="14" t="s">
        <v>9</v>
      </c>
      <c r="D9" s="61">
        <f>SUM(E9:F9)-F135</f>
        <v>3227613.6</v>
      </c>
      <c r="E9" s="14">
        <f>SUM(E11+E52+E76)</f>
        <v>2646816.1</v>
      </c>
      <c r="F9" s="61">
        <f>SUM(F11+F52+F76)</f>
        <v>869636.6</v>
      </c>
      <c r="G9" s="74">
        <f>SUM(H9:I9)</f>
        <v>2627924</v>
      </c>
      <c r="H9" s="74">
        <f>SUM(H11+H52+H76)</f>
        <v>2627924</v>
      </c>
      <c r="I9" s="75">
        <f>SUM(I11+I52+I76)</f>
        <v>0</v>
      </c>
      <c r="J9" s="74">
        <f>SUM(K9:L9)</f>
        <v>2971508.4</v>
      </c>
      <c r="K9" s="74">
        <f>SUM(K11+K52+K76)</f>
        <v>2971508.4</v>
      </c>
      <c r="L9" s="74">
        <f>SUM(L11+L52+L76)</f>
        <v>0</v>
      </c>
      <c r="M9" s="15">
        <f>J9-G9</f>
        <v>343584.39999999991</v>
      </c>
      <c r="N9" s="15">
        <f>K9-H9</f>
        <v>343584.39999999991</v>
      </c>
      <c r="O9" s="15">
        <f>L9-I9</f>
        <v>0</v>
      </c>
      <c r="P9" s="29"/>
    </row>
    <row r="10" spans="1:16" ht="16.5" customHeight="1" x14ac:dyDescent="0.15">
      <c r="A10" s="16"/>
      <c r="B10" s="17" t="s">
        <v>5</v>
      </c>
      <c r="C10" s="18"/>
      <c r="D10" s="14"/>
      <c r="E10" s="18"/>
      <c r="F10" s="18"/>
      <c r="G10" s="75"/>
      <c r="H10" s="76"/>
      <c r="I10" s="76"/>
      <c r="J10" s="74"/>
      <c r="K10" s="95"/>
      <c r="L10" s="96"/>
      <c r="M10" s="15"/>
      <c r="N10" s="15"/>
      <c r="O10" s="15"/>
      <c r="P10" s="30"/>
    </row>
    <row r="11" spans="1:16" s="6" customFormat="1" ht="40.5" customHeight="1" x14ac:dyDescent="0.15">
      <c r="A11" s="12" t="s">
        <v>10</v>
      </c>
      <c r="B11" s="13" t="s">
        <v>11</v>
      </c>
      <c r="C11" s="14" t="s">
        <v>12</v>
      </c>
      <c r="D11" s="14">
        <f t="shared" ref="D11:D94" si="0">SUM(E11:F11)</f>
        <v>383296.3</v>
      </c>
      <c r="E11" s="14">
        <f>SUM(E13+E18+E21+E42+E46)</f>
        <v>383296.3</v>
      </c>
      <c r="F11" s="14">
        <f>SUM(F13+F18+F21+F42+F46)</f>
        <v>0</v>
      </c>
      <c r="G11" s="75">
        <f>SUM(H11:I11)</f>
        <v>419541</v>
      </c>
      <c r="H11" s="75">
        <f>SUM(H13+H18+H21+H42+H46)</f>
        <v>419541</v>
      </c>
      <c r="I11" s="75">
        <f>SUM(I13+I18+I21+I42+I46)</f>
        <v>0</v>
      </c>
      <c r="J11" s="74">
        <f>SUM(K11:L11)</f>
        <v>474402</v>
      </c>
      <c r="K11" s="74">
        <f>SUM(K13+K18+K21+K42+K46)</f>
        <v>474402</v>
      </c>
      <c r="L11" s="75">
        <f>SUM(L13+L18+L21+L42+L46)</f>
        <v>0</v>
      </c>
      <c r="M11" s="15">
        <f t="shared" ref="M11:M72" si="1">J11-G11</f>
        <v>54861</v>
      </c>
      <c r="N11" s="15">
        <f t="shared" ref="N11:N72" si="2">K11-H11</f>
        <v>54861</v>
      </c>
      <c r="O11" s="15">
        <f t="shared" ref="O11:O72" si="3">L11-I11</f>
        <v>0</v>
      </c>
      <c r="P11" s="29"/>
    </row>
    <row r="12" spans="1:16" ht="19.5" customHeight="1" x14ac:dyDescent="0.15">
      <c r="A12" s="16"/>
      <c r="B12" s="17" t="s">
        <v>5</v>
      </c>
      <c r="C12" s="18"/>
      <c r="D12" s="14"/>
      <c r="E12" s="18"/>
      <c r="F12" s="18"/>
      <c r="G12" s="75"/>
      <c r="H12" s="76"/>
      <c r="I12" s="76"/>
      <c r="J12" s="75"/>
      <c r="K12" s="96"/>
      <c r="L12" s="96"/>
      <c r="M12" s="15"/>
      <c r="N12" s="15"/>
      <c r="O12" s="15"/>
      <c r="P12" s="30"/>
    </row>
    <row r="13" spans="1:16" s="6" customFormat="1" ht="39.75" customHeight="1" x14ac:dyDescent="0.15">
      <c r="A13" s="12" t="s">
        <v>13</v>
      </c>
      <c r="B13" s="13" t="s">
        <v>14</v>
      </c>
      <c r="C13" s="14" t="s">
        <v>15</v>
      </c>
      <c r="D13" s="61">
        <f t="shared" si="0"/>
        <v>104179.2</v>
      </c>
      <c r="E13" s="61">
        <f>SUM(E15:E17)</f>
        <v>104179.2</v>
      </c>
      <c r="F13" s="14">
        <f>SUM(F15:F17)</f>
        <v>0</v>
      </c>
      <c r="G13" s="74">
        <f>SUM(H13:I13)</f>
        <v>140670</v>
      </c>
      <c r="H13" s="74">
        <f>SUM(H15:H17)</f>
        <v>140670</v>
      </c>
      <c r="I13" s="75">
        <f>SUM(I15:I17)</f>
        <v>0</v>
      </c>
      <c r="J13" s="74">
        <f>SUM(K13:L13)</f>
        <v>163095</v>
      </c>
      <c r="K13" s="74">
        <f>SUM(K15:K17)</f>
        <v>163095</v>
      </c>
      <c r="L13" s="75">
        <f>SUM(L15:L17)</f>
        <v>0</v>
      </c>
      <c r="M13" s="15">
        <f t="shared" si="1"/>
        <v>22425</v>
      </c>
      <c r="N13" s="15">
        <f t="shared" si="2"/>
        <v>22425</v>
      </c>
      <c r="O13" s="15">
        <f t="shared" si="3"/>
        <v>0</v>
      </c>
      <c r="P13" s="29"/>
    </row>
    <row r="14" spans="1:16" ht="12.75" customHeight="1" x14ac:dyDescent="0.15">
      <c r="A14" s="16"/>
      <c r="B14" s="17" t="s">
        <v>5</v>
      </c>
      <c r="C14" s="18"/>
      <c r="D14" s="14"/>
      <c r="E14" s="18"/>
      <c r="F14" s="18"/>
      <c r="G14" s="75"/>
      <c r="H14" s="76"/>
      <c r="I14" s="76"/>
      <c r="J14" s="75"/>
      <c r="K14" s="76"/>
      <c r="L14" s="76"/>
      <c r="M14" s="15"/>
      <c r="N14" s="15"/>
      <c r="O14" s="15"/>
      <c r="P14" s="30"/>
    </row>
    <row r="15" spans="1:16" s="6" customFormat="1" ht="40.5" customHeight="1" x14ac:dyDescent="0.15">
      <c r="A15" s="7" t="s">
        <v>16</v>
      </c>
      <c r="B15" s="19" t="s">
        <v>17</v>
      </c>
      <c r="C15" s="8" t="s">
        <v>9</v>
      </c>
      <c r="D15" s="61">
        <f t="shared" si="0"/>
        <v>3525.6</v>
      </c>
      <c r="E15" s="60">
        <v>3525.6</v>
      </c>
      <c r="F15" s="8">
        <v>0</v>
      </c>
      <c r="G15" s="74">
        <f>SUM(H15:I15)</f>
        <v>0</v>
      </c>
      <c r="H15" s="77">
        <v>0</v>
      </c>
      <c r="I15" s="77">
        <v>0</v>
      </c>
      <c r="J15" s="75">
        <f>SUM(K15:L15)</f>
        <v>0</v>
      </c>
      <c r="K15" s="77">
        <v>0</v>
      </c>
      <c r="L15" s="78">
        <v>0</v>
      </c>
      <c r="M15" s="15">
        <f t="shared" si="1"/>
        <v>0</v>
      </c>
      <c r="N15" s="15">
        <f t="shared" si="2"/>
        <v>0</v>
      </c>
      <c r="O15" s="15">
        <f t="shared" si="3"/>
        <v>0</v>
      </c>
      <c r="P15" s="29"/>
    </row>
    <row r="16" spans="1:16" s="6" customFormat="1" ht="33.75" customHeight="1" x14ac:dyDescent="0.15">
      <c r="A16" s="7" t="s">
        <v>18</v>
      </c>
      <c r="B16" s="19" t="s">
        <v>19</v>
      </c>
      <c r="C16" s="8" t="s">
        <v>9</v>
      </c>
      <c r="D16" s="14">
        <f t="shared" si="0"/>
        <v>9449.2000000000007</v>
      </c>
      <c r="E16" s="8">
        <v>9449.2000000000007</v>
      </c>
      <c r="F16" s="8">
        <v>0</v>
      </c>
      <c r="G16" s="74">
        <f>SUM(H16:I16)</f>
        <v>0</v>
      </c>
      <c r="H16" s="77">
        <v>0</v>
      </c>
      <c r="I16" s="77">
        <v>0</v>
      </c>
      <c r="J16" s="75">
        <f>SUM(K16:L16)</f>
        <v>0</v>
      </c>
      <c r="K16" s="77">
        <v>0</v>
      </c>
      <c r="L16" s="78">
        <v>0</v>
      </c>
      <c r="M16" s="15">
        <f t="shared" si="1"/>
        <v>0</v>
      </c>
      <c r="N16" s="15">
        <f t="shared" si="2"/>
        <v>0</v>
      </c>
      <c r="O16" s="15">
        <f t="shared" si="3"/>
        <v>0</v>
      </c>
      <c r="P16" s="29"/>
    </row>
    <row r="17" spans="1:16" s="6" customFormat="1" ht="33.75" customHeight="1" x14ac:dyDescent="0.15">
      <c r="A17" s="7" t="s">
        <v>20</v>
      </c>
      <c r="B17" s="19" t="s">
        <v>21</v>
      </c>
      <c r="C17" s="8" t="s">
        <v>9</v>
      </c>
      <c r="D17" s="14">
        <f t="shared" si="0"/>
        <v>91204.4</v>
      </c>
      <c r="E17" s="8">
        <v>91204.4</v>
      </c>
      <c r="F17" s="8">
        <v>0</v>
      </c>
      <c r="G17" s="74">
        <f>SUM(H17:I17)</f>
        <v>140670</v>
      </c>
      <c r="H17" s="77">
        <v>140670</v>
      </c>
      <c r="I17" s="77">
        <v>0</v>
      </c>
      <c r="J17" s="74">
        <f>SUM(K17:L17)</f>
        <v>163095</v>
      </c>
      <c r="K17" s="77">
        <v>163095</v>
      </c>
      <c r="L17" s="78">
        <v>0</v>
      </c>
      <c r="M17" s="15">
        <f t="shared" si="1"/>
        <v>22425</v>
      </c>
      <c r="N17" s="15">
        <f t="shared" si="2"/>
        <v>22425</v>
      </c>
      <c r="O17" s="15">
        <f t="shared" si="3"/>
        <v>0</v>
      </c>
      <c r="P17" s="109" t="s">
        <v>421</v>
      </c>
    </row>
    <row r="18" spans="1:16" s="6" customFormat="1" ht="19.5" customHeight="1" x14ac:dyDescent="0.15">
      <c r="A18" s="12" t="s">
        <v>22</v>
      </c>
      <c r="B18" s="13" t="s">
        <v>23</v>
      </c>
      <c r="C18" s="14" t="s">
        <v>24</v>
      </c>
      <c r="D18" s="14">
        <f t="shared" si="0"/>
        <v>248350.4</v>
      </c>
      <c r="E18" s="14">
        <f>SUM(E20)</f>
        <v>248350.4</v>
      </c>
      <c r="F18" s="14">
        <f>SUM(F20)</f>
        <v>0</v>
      </c>
      <c r="G18" s="75">
        <f>SUM(H18:I18)</f>
        <v>254291</v>
      </c>
      <c r="H18" s="75">
        <f>SUM(H20)</f>
        <v>254291</v>
      </c>
      <c r="I18" s="74">
        <f>SUM(I20)</f>
        <v>0</v>
      </c>
      <c r="J18" s="74">
        <f>SUM(K18:L18)</f>
        <v>287005</v>
      </c>
      <c r="K18" s="74">
        <f>SUM(K20)</f>
        <v>287005</v>
      </c>
      <c r="L18" s="75">
        <f>SUM(L20)</f>
        <v>0</v>
      </c>
      <c r="M18" s="15">
        <f t="shared" si="1"/>
        <v>32714</v>
      </c>
      <c r="N18" s="15">
        <f t="shared" si="2"/>
        <v>32714</v>
      </c>
      <c r="O18" s="15">
        <f t="shared" si="3"/>
        <v>0</v>
      </c>
      <c r="P18" s="29"/>
    </row>
    <row r="19" spans="1:16" ht="16.5" customHeight="1" x14ac:dyDescent="0.15">
      <c r="A19" s="16"/>
      <c r="B19" s="17" t="s">
        <v>5</v>
      </c>
      <c r="C19" s="18"/>
      <c r="D19" s="14"/>
      <c r="E19" s="18"/>
      <c r="F19" s="18"/>
      <c r="G19" s="75"/>
      <c r="H19" s="76"/>
      <c r="I19" s="76"/>
      <c r="J19" s="74"/>
      <c r="K19" s="82"/>
      <c r="L19" s="76"/>
      <c r="M19" s="15"/>
      <c r="N19" s="15"/>
      <c r="O19" s="15"/>
      <c r="P19" s="30"/>
    </row>
    <row r="20" spans="1:16" s="6" customFormat="1" ht="31.5" customHeight="1" x14ac:dyDescent="0.15">
      <c r="A20" s="7" t="s">
        <v>25</v>
      </c>
      <c r="B20" s="19" t="s">
        <v>26</v>
      </c>
      <c r="C20" s="8" t="s">
        <v>9</v>
      </c>
      <c r="D20" s="14">
        <f t="shared" si="0"/>
        <v>248350.4</v>
      </c>
      <c r="E20" s="8">
        <v>248350.4</v>
      </c>
      <c r="F20" s="8">
        <v>0</v>
      </c>
      <c r="G20" s="74">
        <f>SUM(H20:I20)</f>
        <v>254291</v>
      </c>
      <c r="H20" s="77">
        <v>254291</v>
      </c>
      <c r="I20" s="77">
        <v>0</v>
      </c>
      <c r="J20" s="74">
        <f>SUM(K20:L20)</f>
        <v>287005</v>
      </c>
      <c r="K20" s="77">
        <v>287005</v>
      </c>
      <c r="L20" s="78">
        <v>0</v>
      </c>
      <c r="M20" s="15">
        <f t="shared" si="1"/>
        <v>32714</v>
      </c>
      <c r="N20" s="15">
        <f t="shared" si="2"/>
        <v>32714</v>
      </c>
      <c r="O20" s="15">
        <f t="shared" si="3"/>
        <v>0</v>
      </c>
      <c r="P20" s="110" t="s">
        <v>422</v>
      </c>
    </row>
    <row r="21" spans="1:16" s="6" customFormat="1" ht="80.25" customHeight="1" x14ac:dyDescent="0.15">
      <c r="A21" s="12" t="s">
        <v>27</v>
      </c>
      <c r="B21" s="13" t="s">
        <v>28</v>
      </c>
      <c r="C21" s="14" t="s">
        <v>29</v>
      </c>
      <c r="D21" s="61">
        <f t="shared" si="0"/>
        <v>19953.2</v>
      </c>
      <c r="E21" s="61">
        <f>SUM(E23:E41)</f>
        <v>19953.2</v>
      </c>
      <c r="F21" s="14">
        <f>SUM(F23:F41)</f>
        <v>0</v>
      </c>
      <c r="G21" s="74">
        <f>SUM(H21:I21)</f>
        <v>17580</v>
      </c>
      <c r="H21" s="74">
        <f>SUM(H23:H41)</f>
        <v>17580</v>
      </c>
      <c r="I21" s="75">
        <f>SUM(I23:I41)</f>
        <v>0</v>
      </c>
      <c r="J21" s="74">
        <f>SUM(K21:L21)</f>
        <v>17302</v>
      </c>
      <c r="K21" s="74">
        <f>SUM(K23:K41)</f>
        <v>17302</v>
      </c>
      <c r="L21" s="75">
        <f>SUM(L23:L41)</f>
        <v>0</v>
      </c>
      <c r="M21" s="15">
        <f t="shared" si="1"/>
        <v>-278</v>
      </c>
      <c r="N21" s="15">
        <f t="shared" si="2"/>
        <v>-278</v>
      </c>
      <c r="O21" s="15">
        <f t="shared" si="3"/>
        <v>0</v>
      </c>
      <c r="P21" s="30"/>
    </row>
    <row r="22" spans="1:16" ht="12.75" customHeight="1" x14ac:dyDescent="0.15">
      <c r="A22" s="16"/>
      <c r="B22" s="17" t="s">
        <v>5</v>
      </c>
      <c r="C22" s="18"/>
      <c r="D22" s="14"/>
      <c r="E22" s="18"/>
      <c r="F22" s="18"/>
      <c r="G22" s="75"/>
      <c r="H22" s="76"/>
      <c r="I22" s="76"/>
      <c r="J22" s="75"/>
      <c r="K22" s="76"/>
      <c r="L22" s="76"/>
      <c r="M22" s="15"/>
      <c r="N22" s="15"/>
      <c r="O22" s="15"/>
      <c r="P22" s="30"/>
    </row>
    <row r="23" spans="1:16" ht="39" customHeight="1" x14ac:dyDescent="0.15">
      <c r="A23" s="16" t="s">
        <v>30</v>
      </c>
      <c r="B23" s="17" t="s">
        <v>31</v>
      </c>
      <c r="C23" s="18" t="s">
        <v>9</v>
      </c>
      <c r="D23" s="61">
        <f t="shared" si="0"/>
        <v>1978</v>
      </c>
      <c r="E23" s="60">
        <v>1978</v>
      </c>
      <c r="F23" s="18"/>
      <c r="G23" s="74">
        <f t="shared" ref="G23:G38" si="4">SUM(H23:I23)</f>
        <v>1200</v>
      </c>
      <c r="H23" s="77">
        <v>1200</v>
      </c>
      <c r="I23" s="78">
        <v>0</v>
      </c>
      <c r="J23" s="74">
        <f t="shared" ref="J23:J38" si="5">SUM(K23:L23)</f>
        <v>1200</v>
      </c>
      <c r="K23" s="77">
        <v>1200</v>
      </c>
      <c r="L23" s="78">
        <v>0</v>
      </c>
      <c r="M23" s="15">
        <f t="shared" si="1"/>
        <v>0</v>
      </c>
      <c r="N23" s="15">
        <f t="shared" si="2"/>
        <v>0</v>
      </c>
      <c r="O23" s="15">
        <f t="shared" si="3"/>
        <v>0</v>
      </c>
      <c r="P23" s="30"/>
    </row>
    <row r="24" spans="1:16" ht="56.25" customHeight="1" x14ac:dyDescent="0.15">
      <c r="A24" s="16" t="s">
        <v>32</v>
      </c>
      <c r="B24" s="17" t="s">
        <v>33</v>
      </c>
      <c r="C24" s="18" t="s">
        <v>9</v>
      </c>
      <c r="D24" s="14">
        <f t="shared" si="0"/>
        <v>0</v>
      </c>
      <c r="E24" s="64">
        <v>0</v>
      </c>
      <c r="F24" s="18"/>
      <c r="G24" s="74">
        <f t="shared" si="4"/>
        <v>45</v>
      </c>
      <c r="H24" s="77">
        <v>45</v>
      </c>
      <c r="I24" s="78">
        <v>0</v>
      </c>
      <c r="J24" s="74">
        <f t="shared" si="5"/>
        <v>24</v>
      </c>
      <c r="K24" s="77">
        <v>24</v>
      </c>
      <c r="L24" s="78">
        <v>0</v>
      </c>
      <c r="M24" s="15">
        <f t="shared" si="1"/>
        <v>-21</v>
      </c>
      <c r="N24" s="15">
        <f t="shared" si="2"/>
        <v>-21</v>
      </c>
      <c r="O24" s="15">
        <f t="shared" si="3"/>
        <v>0</v>
      </c>
      <c r="P24" s="30"/>
    </row>
    <row r="25" spans="1:16" ht="35.25" customHeight="1" x14ac:dyDescent="0.15">
      <c r="A25" s="16" t="s">
        <v>34</v>
      </c>
      <c r="B25" s="17" t="s">
        <v>35</v>
      </c>
      <c r="C25" s="18" t="s">
        <v>9</v>
      </c>
      <c r="D25" s="61">
        <f t="shared" si="0"/>
        <v>525</v>
      </c>
      <c r="E25" s="60">
        <v>525</v>
      </c>
      <c r="F25" s="18"/>
      <c r="G25" s="74">
        <f t="shared" si="4"/>
        <v>180</v>
      </c>
      <c r="H25" s="77">
        <v>180</v>
      </c>
      <c r="I25" s="78">
        <v>0</v>
      </c>
      <c r="J25" s="74">
        <f t="shared" si="5"/>
        <v>180</v>
      </c>
      <c r="K25" s="77">
        <v>180</v>
      </c>
      <c r="L25" s="78">
        <v>0</v>
      </c>
      <c r="M25" s="15">
        <f t="shared" si="1"/>
        <v>0</v>
      </c>
      <c r="N25" s="15">
        <f t="shared" si="2"/>
        <v>0</v>
      </c>
      <c r="O25" s="15">
        <f t="shared" si="3"/>
        <v>0</v>
      </c>
      <c r="P25" s="30"/>
    </row>
    <row r="26" spans="1:16" ht="63" x14ac:dyDescent="0.15">
      <c r="A26" s="16" t="s">
        <v>36</v>
      </c>
      <c r="B26" s="17" t="s">
        <v>37</v>
      </c>
      <c r="C26" s="18" t="s">
        <v>9</v>
      </c>
      <c r="D26" s="61">
        <f t="shared" si="0"/>
        <v>4033</v>
      </c>
      <c r="E26" s="60">
        <v>4033</v>
      </c>
      <c r="F26" s="18"/>
      <c r="G26" s="74">
        <f t="shared" si="4"/>
        <v>3300</v>
      </c>
      <c r="H26" s="77">
        <v>3300</v>
      </c>
      <c r="I26" s="78">
        <v>0</v>
      </c>
      <c r="J26" s="74">
        <f t="shared" si="5"/>
        <v>3700</v>
      </c>
      <c r="K26" s="77">
        <v>3700</v>
      </c>
      <c r="L26" s="79">
        <v>0</v>
      </c>
      <c r="M26" s="15">
        <f t="shared" si="1"/>
        <v>400</v>
      </c>
      <c r="N26" s="15">
        <f t="shared" si="2"/>
        <v>400</v>
      </c>
      <c r="O26" s="15">
        <f t="shared" si="3"/>
        <v>0</v>
      </c>
      <c r="P26" s="109" t="s">
        <v>423</v>
      </c>
    </row>
    <row r="27" spans="1:16" ht="66" customHeight="1" x14ac:dyDescent="0.15">
      <c r="A27" s="16" t="s">
        <v>38</v>
      </c>
      <c r="B27" s="17" t="s">
        <v>39</v>
      </c>
      <c r="C27" s="18" t="s">
        <v>9</v>
      </c>
      <c r="D27" s="61">
        <f t="shared" si="0"/>
        <v>270</v>
      </c>
      <c r="E27" s="60">
        <v>270</v>
      </c>
      <c r="F27" s="18"/>
      <c r="G27" s="74">
        <f t="shared" si="4"/>
        <v>390</v>
      </c>
      <c r="H27" s="77">
        <v>390</v>
      </c>
      <c r="I27" s="78">
        <v>0</v>
      </c>
      <c r="J27" s="74">
        <f t="shared" si="5"/>
        <v>350</v>
      </c>
      <c r="K27" s="77">
        <v>350</v>
      </c>
      <c r="L27" s="78">
        <v>0</v>
      </c>
      <c r="M27" s="15">
        <f t="shared" si="1"/>
        <v>-40</v>
      </c>
      <c r="N27" s="15">
        <f t="shared" si="2"/>
        <v>-40</v>
      </c>
      <c r="O27" s="15">
        <f t="shared" si="3"/>
        <v>0</v>
      </c>
      <c r="P27" s="109" t="s">
        <v>424</v>
      </c>
    </row>
    <row r="28" spans="1:16" ht="42" customHeight="1" x14ac:dyDescent="0.15">
      <c r="A28" s="16" t="s">
        <v>40</v>
      </c>
      <c r="B28" s="17" t="s">
        <v>41</v>
      </c>
      <c r="C28" s="18" t="s">
        <v>9</v>
      </c>
      <c r="D28" s="61">
        <f t="shared" si="0"/>
        <v>400</v>
      </c>
      <c r="E28" s="60">
        <v>400</v>
      </c>
      <c r="F28" s="18"/>
      <c r="G28" s="74">
        <f t="shared" si="4"/>
        <v>350</v>
      </c>
      <c r="H28" s="77">
        <v>350</v>
      </c>
      <c r="I28" s="78">
        <v>0</v>
      </c>
      <c r="J28" s="74">
        <f t="shared" si="5"/>
        <v>350</v>
      </c>
      <c r="K28" s="77">
        <v>350</v>
      </c>
      <c r="L28" s="78">
        <v>0</v>
      </c>
      <c r="M28" s="15">
        <f t="shared" si="1"/>
        <v>0</v>
      </c>
      <c r="N28" s="15">
        <f t="shared" si="2"/>
        <v>0</v>
      </c>
      <c r="O28" s="15">
        <f t="shared" si="3"/>
        <v>0</v>
      </c>
      <c r="P28" s="109"/>
    </row>
    <row r="29" spans="1:16" ht="40.5" customHeight="1" x14ac:dyDescent="0.15">
      <c r="A29" s="16" t="s">
        <v>42</v>
      </c>
      <c r="B29" s="17" t="s">
        <v>43</v>
      </c>
      <c r="C29" s="18" t="s">
        <v>9</v>
      </c>
      <c r="D29" s="14">
        <f t="shared" si="0"/>
        <v>8575.2000000000007</v>
      </c>
      <c r="E29" s="64">
        <v>8575.2000000000007</v>
      </c>
      <c r="F29" s="18"/>
      <c r="G29" s="74">
        <f t="shared" si="4"/>
        <v>8525</v>
      </c>
      <c r="H29" s="77">
        <v>8525</v>
      </c>
      <c r="I29" s="78">
        <v>0</v>
      </c>
      <c r="J29" s="74">
        <f t="shared" si="5"/>
        <v>7994</v>
      </c>
      <c r="K29" s="77">
        <v>7994</v>
      </c>
      <c r="L29" s="78">
        <v>0</v>
      </c>
      <c r="M29" s="15">
        <f t="shared" si="1"/>
        <v>-531</v>
      </c>
      <c r="N29" s="15">
        <f t="shared" si="2"/>
        <v>-531</v>
      </c>
      <c r="O29" s="15">
        <f t="shared" si="3"/>
        <v>0</v>
      </c>
      <c r="P29" s="109" t="s">
        <v>424</v>
      </c>
    </row>
    <row r="30" spans="1:16" ht="53.25" customHeight="1" x14ac:dyDescent="0.15">
      <c r="A30" s="16" t="s">
        <v>44</v>
      </c>
      <c r="B30" s="17" t="s">
        <v>45</v>
      </c>
      <c r="C30" s="18" t="s">
        <v>9</v>
      </c>
      <c r="D30" s="14">
        <f t="shared" si="0"/>
        <v>130.5</v>
      </c>
      <c r="E30" s="64">
        <v>130.5</v>
      </c>
      <c r="F30" s="18"/>
      <c r="G30" s="74">
        <f t="shared" si="4"/>
        <v>300</v>
      </c>
      <c r="H30" s="77">
        <v>300</v>
      </c>
      <c r="I30" s="78">
        <v>0</v>
      </c>
      <c r="J30" s="74">
        <f t="shared" si="5"/>
        <v>200</v>
      </c>
      <c r="K30" s="77">
        <v>200</v>
      </c>
      <c r="L30" s="78">
        <v>0</v>
      </c>
      <c r="M30" s="15">
        <f t="shared" si="1"/>
        <v>-100</v>
      </c>
      <c r="N30" s="15">
        <f t="shared" si="2"/>
        <v>-100</v>
      </c>
      <c r="O30" s="15">
        <f t="shared" si="3"/>
        <v>0</v>
      </c>
      <c r="P30" s="109" t="s">
        <v>424</v>
      </c>
    </row>
    <row r="31" spans="1:16" ht="52.5" x14ac:dyDescent="0.15">
      <c r="A31" s="16" t="s">
        <v>46</v>
      </c>
      <c r="B31" s="17" t="s">
        <v>47</v>
      </c>
      <c r="C31" s="18" t="s">
        <v>9</v>
      </c>
      <c r="D31" s="61">
        <f t="shared" si="0"/>
        <v>120</v>
      </c>
      <c r="E31" s="63">
        <v>120</v>
      </c>
      <c r="F31" s="18"/>
      <c r="G31" s="74">
        <f t="shared" si="4"/>
        <v>50</v>
      </c>
      <c r="H31" s="77">
        <v>50</v>
      </c>
      <c r="I31" s="78">
        <v>0</v>
      </c>
      <c r="J31" s="75">
        <f t="shared" si="5"/>
        <v>50</v>
      </c>
      <c r="K31" s="77">
        <v>50</v>
      </c>
      <c r="L31" s="78">
        <v>0</v>
      </c>
      <c r="M31" s="15">
        <f t="shared" si="1"/>
        <v>0</v>
      </c>
      <c r="N31" s="15">
        <f t="shared" si="2"/>
        <v>0</v>
      </c>
      <c r="O31" s="15">
        <f t="shared" si="3"/>
        <v>0</v>
      </c>
      <c r="P31" s="109"/>
    </row>
    <row r="32" spans="1:16" ht="31.5" x14ac:dyDescent="0.15">
      <c r="A32" s="16" t="s">
        <v>48</v>
      </c>
      <c r="B32" s="17" t="s">
        <v>49</v>
      </c>
      <c r="C32" s="18" t="s">
        <v>9</v>
      </c>
      <c r="D32" s="61">
        <f t="shared" si="0"/>
        <v>519</v>
      </c>
      <c r="E32" s="60">
        <v>519</v>
      </c>
      <c r="F32" s="18"/>
      <c r="G32" s="74">
        <f t="shared" si="4"/>
        <v>490</v>
      </c>
      <c r="H32" s="77">
        <v>490</v>
      </c>
      <c r="I32" s="78">
        <v>0</v>
      </c>
      <c r="J32" s="74">
        <f t="shared" si="5"/>
        <v>504</v>
      </c>
      <c r="K32" s="77">
        <v>504</v>
      </c>
      <c r="L32" s="78">
        <v>0</v>
      </c>
      <c r="M32" s="15">
        <f t="shared" si="1"/>
        <v>14</v>
      </c>
      <c r="N32" s="15">
        <f t="shared" si="2"/>
        <v>14</v>
      </c>
      <c r="O32" s="15">
        <f t="shared" si="3"/>
        <v>0</v>
      </c>
      <c r="P32" s="109" t="s">
        <v>423</v>
      </c>
    </row>
    <row r="33" spans="1:16" ht="31.5" x14ac:dyDescent="0.15">
      <c r="A33" s="16" t="s">
        <v>50</v>
      </c>
      <c r="B33" s="17" t="s">
        <v>51</v>
      </c>
      <c r="C33" s="18" t="s">
        <v>9</v>
      </c>
      <c r="D33" s="14">
        <f t="shared" si="0"/>
        <v>0</v>
      </c>
      <c r="E33" s="18">
        <v>0</v>
      </c>
      <c r="F33" s="18"/>
      <c r="G33" s="75">
        <f t="shared" si="4"/>
        <v>0</v>
      </c>
      <c r="H33" s="76"/>
      <c r="I33" s="76"/>
      <c r="J33" s="75">
        <f t="shared" si="5"/>
        <v>0</v>
      </c>
      <c r="K33" s="76"/>
      <c r="L33" s="76"/>
      <c r="M33" s="15">
        <f t="shared" si="1"/>
        <v>0</v>
      </c>
      <c r="N33" s="15">
        <f t="shared" si="2"/>
        <v>0</v>
      </c>
      <c r="O33" s="15">
        <f t="shared" si="3"/>
        <v>0</v>
      </c>
      <c r="P33" s="30"/>
    </row>
    <row r="34" spans="1:16" ht="63" x14ac:dyDescent="0.15">
      <c r="A34" s="16" t="s">
        <v>52</v>
      </c>
      <c r="B34" s="17" t="s">
        <v>53</v>
      </c>
      <c r="C34" s="18" t="s">
        <v>9</v>
      </c>
      <c r="D34" s="14">
        <f t="shared" si="0"/>
        <v>3102.5</v>
      </c>
      <c r="E34" s="64">
        <v>3102.5</v>
      </c>
      <c r="F34" s="18"/>
      <c r="G34" s="74">
        <f t="shared" si="4"/>
        <v>2750</v>
      </c>
      <c r="H34" s="77">
        <v>2750</v>
      </c>
      <c r="I34" s="79">
        <v>0</v>
      </c>
      <c r="J34" s="74">
        <f t="shared" si="5"/>
        <v>2750</v>
      </c>
      <c r="K34" s="77">
        <v>2750</v>
      </c>
      <c r="L34" s="78">
        <v>0</v>
      </c>
      <c r="M34" s="15">
        <f t="shared" si="1"/>
        <v>0</v>
      </c>
      <c r="N34" s="15">
        <f t="shared" si="2"/>
        <v>0</v>
      </c>
      <c r="O34" s="15">
        <f t="shared" si="3"/>
        <v>0</v>
      </c>
      <c r="P34" s="30"/>
    </row>
    <row r="35" spans="1:16" ht="66.75" customHeight="1" x14ac:dyDescent="0.15">
      <c r="A35" s="16" t="s">
        <v>54</v>
      </c>
      <c r="B35" s="17" t="s">
        <v>55</v>
      </c>
      <c r="C35" s="18" t="s">
        <v>9</v>
      </c>
      <c r="D35" s="14">
        <f t="shared" si="0"/>
        <v>0</v>
      </c>
      <c r="E35" s="18">
        <v>0</v>
      </c>
      <c r="F35" s="18"/>
      <c r="G35" s="75">
        <f t="shared" si="4"/>
        <v>0</v>
      </c>
      <c r="H35" s="76"/>
      <c r="I35" s="76"/>
      <c r="J35" s="75">
        <f t="shared" si="5"/>
        <v>0</v>
      </c>
      <c r="K35" s="76"/>
      <c r="L35" s="76"/>
      <c r="M35" s="15">
        <f t="shared" si="1"/>
        <v>0</v>
      </c>
      <c r="N35" s="15">
        <f t="shared" si="2"/>
        <v>0</v>
      </c>
      <c r="O35" s="15">
        <f t="shared" si="3"/>
        <v>0</v>
      </c>
      <c r="P35" s="30"/>
    </row>
    <row r="36" spans="1:16" ht="47.25" customHeight="1" x14ac:dyDescent="0.15">
      <c r="A36" s="16" t="s">
        <v>56</v>
      </c>
      <c r="B36" s="17" t="s">
        <v>57</v>
      </c>
      <c r="C36" s="18" t="s">
        <v>9</v>
      </c>
      <c r="D36" s="14">
        <f t="shared" si="0"/>
        <v>0</v>
      </c>
      <c r="E36" s="18">
        <v>0</v>
      </c>
      <c r="F36" s="18"/>
      <c r="G36" s="74">
        <f t="shared" si="4"/>
        <v>0</v>
      </c>
      <c r="H36" s="77">
        <v>0</v>
      </c>
      <c r="I36" s="78">
        <v>0</v>
      </c>
      <c r="J36" s="74">
        <f t="shared" si="5"/>
        <v>0</v>
      </c>
      <c r="K36" s="77">
        <v>0</v>
      </c>
      <c r="L36" s="78">
        <v>0</v>
      </c>
      <c r="M36" s="15">
        <f t="shared" si="1"/>
        <v>0</v>
      </c>
      <c r="N36" s="15">
        <f t="shared" si="2"/>
        <v>0</v>
      </c>
      <c r="O36" s="15">
        <f t="shared" si="3"/>
        <v>0</v>
      </c>
      <c r="P36" s="30"/>
    </row>
    <row r="37" spans="1:16" ht="49.5" customHeight="1" x14ac:dyDescent="0.15">
      <c r="A37" s="16" t="s">
        <v>58</v>
      </c>
      <c r="B37" s="17" t="s">
        <v>59</v>
      </c>
      <c r="C37" s="18" t="s">
        <v>9</v>
      </c>
      <c r="D37" s="14">
        <f t="shared" si="0"/>
        <v>0</v>
      </c>
      <c r="E37" s="18">
        <v>0</v>
      </c>
      <c r="F37" s="18"/>
      <c r="G37" s="75">
        <f t="shared" si="4"/>
        <v>0</v>
      </c>
      <c r="H37" s="76"/>
      <c r="I37" s="76"/>
      <c r="J37" s="75">
        <f t="shared" si="5"/>
        <v>0</v>
      </c>
      <c r="K37" s="76"/>
      <c r="L37" s="76"/>
      <c r="M37" s="15">
        <f t="shared" si="1"/>
        <v>0</v>
      </c>
      <c r="N37" s="15">
        <f t="shared" si="2"/>
        <v>0</v>
      </c>
      <c r="O37" s="15">
        <f t="shared" si="3"/>
        <v>0</v>
      </c>
      <c r="P37" s="30"/>
    </row>
    <row r="38" spans="1:16" ht="35.25" customHeight="1" x14ac:dyDescent="0.15">
      <c r="A38" s="16">
        <v>11316</v>
      </c>
      <c r="B38" s="17" t="s">
        <v>229</v>
      </c>
      <c r="C38" s="18"/>
      <c r="D38" s="14">
        <f t="shared" si="0"/>
        <v>0</v>
      </c>
      <c r="E38" s="18">
        <v>0</v>
      </c>
      <c r="F38" s="18"/>
      <c r="G38" s="75">
        <f t="shared" si="4"/>
        <v>0</v>
      </c>
      <c r="H38" s="76"/>
      <c r="I38" s="76"/>
      <c r="J38" s="75">
        <f t="shared" si="5"/>
        <v>0</v>
      </c>
      <c r="K38" s="76"/>
      <c r="L38" s="76"/>
      <c r="M38" s="15">
        <f t="shared" si="1"/>
        <v>0</v>
      </c>
      <c r="N38" s="15">
        <f t="shared" si="2"/>
        <v>0</v>
      </c>
      <c r="O38" s="15">
        <f t="shared" si="3"/>
        <v>0</v>
      </c>
      <c r="P38" s="30"/>
    </row>
    <row r="39" spans="1:16" ht="37.5" customHeight="1" x14ac:dyDescent="0.15">
      <c r="A39" s="16" t="s">
        <v>60</v>
      </c>
      <c r="B39" s="17" t="s">
        <v>61</v>
      </c>
      <c r="C39" s="18" t="s">
        <v>9</v>
      </c>
      <c r="D39" s="14">
        <f t="shared" si="0"/>
        <v>0</v>
      </c>
      <c r="E39" s="18">
        <v>0</v>
      </c>
      <c r="F39" s="18"/>
      <c r="G39" s="75">
        <f>SUM(H39:I39)</f>
        <v>0</v>
      </c>
      <c r="H39" s="76"/>
      <c r="I39" s="76"/>
      <c r="J39" s="75">
        <f>SUM(K39:L39)</f>
        <v>0</v>
      </c>
      <c r="K39" s="76"/>
      <c r="L39" s="76"/>
      <c r="M39" s="15">
        <f t="shared" si="1"/>
        <v>0</v>
      </c>
      <c r="N39" s="15">
        <f t="shared" si="2"/>
        <v>0</v>
      </c>
      <c r="O39" s="15">
        <f t="shared" si="3"/>
        <v>0</v>
      </c>
      <c r="P39" s="30"/>
    </row>
    <row r="40" spans="1:16" ht="37.5" customHeight="1" x14ac:dyDescent="0.15">
      <c r="A40" s="16" t="s">
        <v>62</v>
      </c>
      <c r="B40" s="17" t="s">
        <v>63</v>
      </c>
      <c r="C40" s="18" t="s">
        <v>9</v>
      </c>
      <c r="D40" s="61">
        <f t="shared" si="0"/>
        <v>300</v>
      </c>
      <c r="E40" s="63">
        <v>300</v>
      </c>
      <c r="F40" s="18"/>
      <c r="G40" s="75">
        <f>SUM(H40:I40)</f>
        <v>0</v>
      </c>
      <c r="H40" s="76"/>
      <c r="I40" s="76"/>
      <c r="J40" s="75">
        <f>SUM(K40:L40)</f>
        <v>0</v>
      </c>
      <c r="K40" s="76"/>
      <c r="L40" s="76"/>
      <c r="M40" s="15">
        <f t="shared" si="1"/>
        <v>0</v>
      </c>
      <c r="N40" s="15">
        <f t="shared" si="2"/>
        <v>0</v>
      </c>
      <c r="O40" s="15">
        <f t="shared" si="3"/>
        <v>0</v>
      </c>
      <c r="P40" s="30"/>
    </row>
    <row r="41" spans="1:16" ht="21" x14ac:dyDescent="0.15">
      <c r="A41" s="16" t="s">
        <v>64</v>
      </c>
      <c r="B41" s="17" t="s">
        <v>65</v>
      </c>
      <c r="C41" s="18" t="s">
        <v>9</v>
      </c>
      <c r="D41" s="61">
        <f t="shared" si="0"/>
        <v>0</v>
      </c>
      <c r="E41" s="60">
        <v>0</v>
      </c>
      <c r="F41" s="18">
        <v>0</v>
      </c>
      <c r="G41" s="75">
        <f>SUM(H41:I41)</f>
        <v>0</v>
      </c>
      <c r="H41" s="76"/>
      <c r="I41" s="76"/>
      <c r="J41" s="75">
        <f>SUM(K41:L41)</f>
        <v>0</v>
      </c>
      <c r="K41" s="76"/>
      <c r="L41" s="76"/>
      <c r="M41" s="15">
        <f t="shared" si="1"/>
        <v>0</v>
      </c>
      <c r="N41" s="15">
        <f t="shared" si="2"/>
        <v>0</v>
      </c>
      <c r="O41" s="15">
        <f t="shared" si="3"/>
        <v>0</v>
      </c>
      <c r="P41" s="30"/>
    </row>
    <row r="42" spans="1:16" s="6" customFormat="1" ht="41.25" customHeight="1" x14ac:dyDescent="0.15">
      <c r="A42" s="12" t="s">
        <v>66</v>
      </c>
      <c r="B42" s="13" t="s">
        <v>67</v>
      </c>
      <c r="C42" s="14" t="s">
        <v>68</v>
      </c>
      <c r="D42" s="61">
        <f t="shared" si="0"/>
        <v>10813.5</v>
      </c>
      <c r="E42" s="61">
        <f>SUM(E44:E45)</f>
        <v>10813.5</v>
      </c>
      <c r="F42" s="14">
        <f>SUM(F44:F45)</f>
        <v>0</v>
      </c>
      <c r="G42" s="74">
        <f>SUM(H42:I42)</f>
        <v>7000</v>
      </c>
      <c r="H42" s="74">
        <f>SUM(H44:H45)</f>
        <v>7000</v>
      </c>
      <c r="I42" s="75">
        <f>SUM(I44:I45)</f>
        <v>0</v>
      </c>
      <c r="J42" s="74">
        <f>SUM(K42:L42)</f>
        <v>7000</v>
      </c>
      <c r="K42" s="74">
        <f>SUM(K44:K45)</f>
        <v>7000</v>
      </c>
      <c r="L42" s="75">
        <f>SUM(L44:L45)</f>
        <v>0</v>
      </c>
      <c r="M42" s="15">
        <f t="shared" si="1"/>
        <v>0</v>
      </c>
      <c r="N42" s="15">
        <f t="shared" si="2"/>
        <v>0</v>
      </c>
      <c r="O42" s="15">
        <f t="shared" si="3"/>
        <v>0</v>
      </c>
      <c r="P42" s="29"/>
    </row>
    <row r="43" spans="1:16" ht="18" customHeight="1" x14ac:dyDescent="0.15">
      <c r="A43" s="16"/>
      <c r="B43" s="17" t="s">
        <v>5</v>
      </c>
      <c r="C43" s="18"/>
      <c r="D43" s="14"/>
      <c r="E43" s="18"/>
      <c r="F43" s="18"/>
      <c r="G43" s="75"/>
      <c r="H43" s="76"/>
      <c r="I43" s="76"/>
      <c r="J43" s="75"/>
      <c r="K43" s="76"/>
      <c r="L43" s="76"/>
      <c r="M43" s="15"/>
      <c r="N43" s="15"/>
      <c r="O43" s="15"/>
      <c r="P43" s="30"/>
    </row>
    <row r="44" spans="1:16" s="6" customFormat="1" ht="72" customHeight="1" x14ac:dyDescent="0.15">
      <c r="A44" s="7" t="s">
        <v>69</v>
      </c>
      <c r="B44" s="19" t="s">
        <v>70</v>
      </c>
      <c r="C44" s="8" t="s">
        <v>9</v>
      </c>
      <c r="D44" s="61">
        <f t="shared" si="0"/>
        <v>3568.7</v>
      </c>
      <c r="E44" s="60">
        <v>3568.7</v>
      </c>
      <c r="F44" s="8">
        <v>0</v>
      </c>
      <c r="G44" s="74">
        <f t="shared" ref="G44:G52" si="6">SUM(H44:I44)</f>
        <v>3000</v>
      </c>
      <c r="H44" s="77">
        <v>3000</v>
      </c>
      <c r="I44" s="78">
        <v>0</v>
      </c>
      <c r="J44" s="74">
        <f t="shared" ref="J44:J52" si="7">SUM(K44:L44)</f>
        <v>3000</v>
      </c>
      <c r="K44" s="77">
        <v>3000</v>
      </c>
      <c r="L44" s="78">
        <v>0</v>
      </c>
      <c r="M44" s="15">
        <f t="shared" si="1"/>
        <v>0</v>
      </c>
      <c r="N44" s="15">
        <f t="shared" si="2"/>
        <v>0</v>
      </c>
      <c r="O44" s="15">
        <f t="shared" si="3"/>
        <v>0</v>
      </c>
      <c r="P44" s="29"/>
    </row>
    <row r="45" spans="1:16" s="6" customFormat="1" ht="72" customHeight="1" x14ac:dyDescent="0.15">
      <c r="A45" s="7" t="s">
        <v>71</v>
      </c>
      <c r="B45" s="19" t="s">
        <v>72</v>
      </c>
      <c r="C45" s="8" t="s">
        <v>9</v>
      </c>
      <c r="D45" s="14">
        <f t="shared" si="0"/>
        <v>7244.8</v>
      </c>
      <c r="E45" s="8">
        <v>7244.8</v>
      </c>
      <c r="F45" s="8">
        <v>0</v>
      </c>
      <c r="G45" s="74">
        <f t="shared" si="6"/>
        <v>4000</v>
      </c>
      <c r="H45" s="77">
        <v>4000</v>
      </c>
      <c r="I45" s="78">
        <v>0</v>
      </c>
      <c r="J45" s="74">
        <f t="shared" si="7"/>
        <v>4000</v>
      </c>
      <c r="K45" s="77">
        <v>4000</v>
      </c>
      <c r="L45" s="78">
        <v>0</v>
      </c>
      <c r="M45" s="15">
        <f t="shared" si="1"/>
        <v>0</v>
      </c>
      <c r="N45" s="15">
        <f t="shared" si="2"/>
        <v>0</v>
      </c>
      <c r="O45" s="15">
        <f t="shared" si="3"/>
        <v>0</v>
      </c>
      <c r="P45" s="29"/>
    </row>
    <row r="46" spans="1:16" s="6" customFormat="1" ht="37.5" customHeight="1" x14ac:dyDescent="0.15">
      <c r="A46" s="12">
        <v>1150</v>
      </c>
      <c r="B46" s="13" t="s">
        <v>227</v>
      </c>
      <c r="C46" s="36" t="s">
        <v>228</v>
      </c>
      <c r="D46" s="14">
        <f t="shared" ref="D46:D51" si="8">SUM(E46:F46)</f>
        <v>0</v>
      </c>
      <c r="E46" s="14">
        <f>SUM(E47+E51)</f>
        <v>0</v>
      </c>
      <c r="F46" s="14">
        <f>SUM(F47+F51)</f>
        <v>0</v>
      </c>
      <c r="G46" s="75">
        <f t="shared" si="6"/>
        <v>0</v>
      </c>
      <c r="H46" s="75">
        <f>SUM(H47+H51)</f>
        <v>0</v>
      </c>
      <c r="I46" s="75">
        <f>SUM(I47+I51)</f>
        <v>0</v>
      </c>
      <c r="J46" s="75">
        <f t="shared" si="7"/>
        <v>0</v>
      </c>
      <c r="K46" s="75">
        <f>SUM(K47+K51)</f>
        <v>0</v>
      </c>
      <c r="L46" s="75">
        <f>SUM(L47+L51)</f>
        <v>0</v>
      </c>
      <c r="M46" s="15">
        <f t="shared" si="1"/>
        <v>0</v>
      </c>
      <c r="N46" s="15">
        <f t="shared" si="2"/>
        <v>0</v>
      </c>
      <c r="O46" s="15">
        <f t="shared" si="3"/>
        <v>0</v>
      </c>
      <c r="P46" s="29"/>
    </row>
    <row r="47" spans="1:16" s="6" customFormat="1" ht="48" customHeight="1" x14ac:dyDescent="0.15">
      <c r="A47" s="12">
        <v>1151</v>
      </c>
      <c r="B47" s="13" t="s">
        <v>222</v>
      </c>
      <c r="C47" s="8"/>
      <c r="D47" s="14">
        <f t="shared" si="8"/>
        <v>0</v>
      </c>
      <c r="E47" s="14">
        <f>SUM(E48:E50)</f>
        <v>0</v>
      </c>
      <c r="F47" s="14">
        <f>SUM(F48:F50)</f>
        <v>0</v>
      </c>
      <c r="G47" s="75">
        <f t="shared" si="6"/>
        <v>0</v>
      </c>
      <c r="H47" s="75">
        <f>SUM(H48:H50)</f>
        <v>0</v>
      </c>
      <c r="I47" s="75">
        <f>SUM(I48:I50)</f>
        <v>0</v>
      </c>
      <c r="J47" s="75">
        <f t="shared" si="7"/>
        <v>0</v>
      </c>
      <c r="K47" s="75">
        <f>SUM(K48:K50)</f>
        <v>0</v>
      </c>
      <c r="L47" s="75">
        <f>SUM(L48:L50)</f>
        <v>0</v>
      </c>
      <c r="M47" s="15">
        <f t="shared" si="1"/>
        <v>0</v>
      </c>
      <c r="N47" s="15">
        <f t="shared" si="2"/>
        <v>0</v>
      </c>
      <c r="O47" s="15">
        <f t="shared" si="3"/>
        <v>0</v>
      </c>
      <c r="P47" s="29"/>
    </row>
    <row r="48" spans="1:16" s="6" customFormat="1" ht="21.75" customHeight="1" x14ac:dyDescent="0.15">
      <c r="A48" s="7">
        <v>1152</v>
      </c>
      <c r="B48" s="19" t="s">
        <v>223</v>
      </c>
      <c r="C48" s="8"/>
      <c r="D48" s="8">
        <f t="shared" si="8"/>
        <v>0</v>
      </c>
      <c r="E48" s="8"/>
      <c r="F48" s="8"/>
      <c r="G48" s="78">
        <f t="shared" si="6"/>
        <v>0</v>
      </c>
      <c r="H48" s="78"/>
      <c r="I48" s="78"/>
      <c r="J48" s="78">
        <f t="shared" si="7"/>
        <v>0</v>
      </c>
      <c r="K48" s="78"/>
      <c r="L48" s="78"/>
      <c r="M48" s="15">
        <f t="shared" si="1"/>
        <v>0</v>
      </c>
      <c r="N48" s="15">
        <f t="shared" si="2"/>
        <v>0</v>
      </c>
      <c r="O48" s="15">
        <f t="shared" si="3"/>
        <v>0</v>
      </c>
      <c r="P48" s="29"/>
    </row>
    <row r="49" spans="1:16" s="6" customFormat="1" ht="22.5" customHeight="1" x14ac:dyDescent="0.15">
      <c r="A49" s="7">
        <v>1153</v>
      </c>
      <c r="B49" s="19" t="s">
        <v>224</v>
      </c>
      <c r="C49" s="8"/>
      <c r="D49" s="8">
        <f t="shared" si="8"/>
        <v>0</v>
      </c>
      <c r="E49" s="8"/>
      <c r="F49" s="8"/>
      <c r="G49" s="78">
        <f t="shared" si="6"/>
        <v>0</v>
      </c>
      <c r="H49" s="78"/>
      <c r="I49" s="78"/>
      <c r="J49" s="78">
        <f t="shared" si="7"/>
        <v>0</v>
      </c>
      <c r="K49" s="78"/>
      <c r="L49" s="78"/>
      <c r="M49" s="15">
        <f t="shared" si="1"/>
        <v>0</v>
      </c>
      <c r="N49" s="15">
        <f t="shared" si="2"/>
        <v>0</v>
      </c>
      <c r="O49" s="15">
        <f t="shared" si="3"/>
        <v>0</v>
      </c>
      <c r="P49" s="29"/>
    </row>
    <row r="50" spans="1:16" s="6" customFormat="1" ht="31.5" customHeight="1" x14ac:dyDescent="0.15">
      <c r="A50" s="7">
        <v>1154</v>
      </c>
      <c r="B50" s="19" t="s">
        <v>225</v>
      </c>
      <c r="C50" s="8"/>
      <c r="D50" s="8">
        <f t="shared" si="8"/>
        <v>0</v>
      </c>
      <c r="E50" s="8"/>
      <c r="F50" s="8"/>
      <c r="G50" s="78">
        <f t="shared" si="6"/>
        <v>0</v>
      </c>
      <c r="H50" s="78"/>
      <c r="I50" s="78"/>
      <c r="J50" s="78">
        <f t="shared" si="7"/>
        <v>0</v>
      </c>
      <c r="K50" s="78"/>
      <c r="L50" s="78"/>
      <c r="M50" s="15">
        <f t="shared" si="1"/>
        <v>0</v>
      </c>
      <c r="N50" s="15">
        <f t="shared" si="2"/>
        <v>0</v>
      </c>
      <c r="O50" s="15">
        <f t="shared" si="3"/>
        <v>0</v>
      </c>
      <c r="P50" s="29"/>
    </row>
    <row r="51" spans="1:16" s="6" customFormat="1" ht="67.5" customHeight="1" x14ac:dyDescent="0.15">
      <c r="A51" s="7">
        <v>1155</v>
      </c>
      <c r="B51" s="19" t="s">
        <v>226</v>
      </c>
      <c r="C51" s="8"/>
      <c r="D51" s="8">
        <f t="shared" si="8"/>
        <v>0</v>
      </c>
      <c r="E51" s="8"/>
      <c r="F51" s="8"/>
      <c r="G51" s="78">
        <f t="shared" si="6"/>
        <v>0</v>
      </c>
      <c r="H51" s="78"/>
      <c r="I51" s="78"/>
      <c r="J51" s="78">
        <f t="shared" si="7"/>
        <v>0</v>
      </c>
      <c r="K51" s="78"/>
      <c r="L51" s="78"/>
      <c r="M51" s="15">
        <f t="shared" si="1"/>
        <v>0</v>
      </c>
      <c r="N51" s="15">
        <f t="shared" si="2"/>
        <v>0</v>
      </c>
      <c r="O51" s="15">
        <f t="shared" si="3"/>
        <v>0</v>
      </c>
      <c r="P51" s="29"/>
    </row>
    <row r="52" spans="1:16" s="6" customFormat="1" ht="53.25" customHeight="1" x14ac:dyDescent="0.15">
      <c r="A52" s="12" t="s">
        <v>73</v>
      </c>
      <c r="B52" s="13" t="s">
        <v>74</v>
      </c>
      <c r="C52" s="14" t="s">
        <v>75</v>
      </c>
      <c r="D52" s="14">
        <f t="shared" si="0"/>
        <v>2304188.7999999998</v>
      </c>
      <c r="E52" s="14">
        <f>SUM(E54+E56+E58+E61+E64+E72)</f>
        <v>1723563.3</v>
      </c>
      <c r="F52" s="61">
        <f>SUM(F54+F56+F58+F61+F64+F72)</f>
        <v>580625.5</v>
      </c>
      <c r="G52" s="75">
        <f t="shared" si="6"/>
        <v>2023245.4</v>
      </c>
      <c r="H52" s="75">
        <f>SUM(H54+H56+H58+H61+H64+H72)</f>
        <v>2023245.4</v>
      </c>
      <c r="I52" s="75">
        <f>SUM(I54+I56+I58+I61+I64+I72)</f>
        <v>0</v>
      </c>
      <c r="J52" s="74">
        <f t="shared" si="7"/>
        <v>2296628.2999999998</v>
      </c>
      <c r="K52" s="74">
        <f>SUM(K54+K56+K58+K61+K64+K72)</f>
        <v>2296628.2999999998</v>
      </c>
      <c r="L52" s="74">
        <f>SUM(L54+L56+L58+L61+L64+L72)</f>
        <v>0</v>
      </c>
      <c r="M52" s="15">
        <f t="shared" si="1"/>
        <v>273382.89999999991</v>
      </c>
      <c r="N52" s="15">
        <f t="shared" si="2"/>
        <v>273382.89999999991</v>
      </c>
      <c r="O52" s="15">
        <f t="shared" si="3"/>
        <v>0</v>
      </c>
      <c r="P52" s="29"/>
    </row>
    <row r="53" spans="1:16" ht="12.75" customHeight="1" x14ac:dyDescent="0.15">
      <c r="A53" s="16"/>
      <c r="B53" s="17" t="s">
        <v>5</v>
      </c>
      <c r="C53" s="18"/>
      <c r="D53" s="14"/>
      <c r="E53" s="18"/>
      <c r="F53" s="18"/>
      <c r="G53" s="75"/>
      <c r="H53" s="76"/>
      <c r="I53" s="76"/>
      <c r="J53" s="75"/>
      <c r="K53" s="76"/>
      <c r="L53" s="76"/>
      <c r="M53" s="15"/>
      <c r="N53" s="15"/>
      <c r="O53" s="15"/>
      <c r="P53" s="30"/>
    </row>
    <row r="54" spans="1:16" ht="42.75" customHeight="1" x14ac:dyDescent="0.15">
      <c r="A54" s="12">
        <v>1210</v>
      </c>
      <c r="B54" s="13" t="s">
        <v>220</v>
      </c>
      <c r="C54" s="18"/>
      <c r="D54" s="14">
        <f>SUM(E54:F54)</f>
        <v>0</v>
      </c>
      <c r="E54" s="8">
        <f>SUM(E55)</f>
        <v>0</v>
      </c>
      <c r="F54" s="8">
        <f>SUM(F55)</f>
        <v>0</v>
      </c>
      <c r="G54" s="75">
        <f>SUM(H54:I54)</f>
        <v>0</v>
      </c>
      <c r="H54" s="78">
        <f>SUM(H55)</f>
        <v>0</v>
      </c>
      <c r="I54" s="78">
        <f>SUM(I55)</f>
        <v>0</v>
      </c>
      <c r="J54" s="75">
        <f>SUM(K54:L54)</f>
        <v>0</v>
      </c>
      <c r="K54" s="78">
        <f>SUM(K55)</f>
        <v>0</v>
      </c>
      <c r="L54" s="78">
        <f>SUM(L55)</f>
        <v>0</v>
      </c>
      <c r="M54" s="15">
        <f t="shared" si="1"/>
        <v>0</v>
      </c>
      <c r="N54" s="15">
        <f t="shared" si="2"/>
        <v>0</v>
      </c>
      <c r="O54" s="15">
        <f t="shared" si="3"/>
        <v>0</v>
      </c>
      <c r="P54" s="30"/>
    </row>
    <row r="55" spans="1:16" ht="56.25" customHeight="1" x14ac:dyDescent="0.15">
      <c r="A55" s="36">
        <v>1211</v>
      </c>
      <c r="B55" s="19" t="s">
        <v>221</v>
      </c>
      <c r="C55" s="18"/>
      <c r="D55" s="14">
        <f>SUM(E55:F55)</f>
        <v>0</v>
      </c>
      <c r="E55" s="18"/>
      <c r="F55" s="18"/>
      <c r="G55" s="75">
        <f>SUM(H55:I55)</f>
        <v>0</v>
      </c>
      <c r="H55" s="76"/>
      <c r="I55" s="76"/>
      <c r="J55" s="75">
        <f>SUM(K55:L55)</f>
        <v>0</v>
      </c>
      <c r="K55" s="76"/>
      <c r="L55" s="76"/>
      <c r="M55" s="15">
        <f t="shared" si="1"/>
        <v>0</v>
      </c>
      <c r="N55" s="15">
        <f t="shared" si="2"/>
        <v>0</v>
      </c>
      <c r="O55" s="15">
        <f t="shared" si="3"/>
        <v>0</v>
      </c>
      <c r="P55" s="30"/>
    </row>
    <row r="56" spans="1:16" ht="36" customHeight="1" x14ac:dyDescent="0.15">
      <c r="A56" s="43">
        <v>1220</v>
      </c>
      <c r="B56" s="13" t="s">
        <v>218</v>
      </c>
      <c r="C56" s="18"/>
      <c r="D56" s="14">
        <f>SUM(E56:F56)</f>
        <v>0</v>
      </c>
      <c r="E56" s="8">
        <f>SUM(E57)</f>
        <v>0</v>
      </c>
      <c r="F56" s="8">
        <f>SUM(F57)</f>
        <v>0</v>
      </c>
      <c r="G56" s="75">
        <f>SUM(H56:I56)</f>
        <v>0</v>
      </c>
      <c r="H56" s="78">
        <f>SUM(H57)</f>
        <v>0</v>
      </c>
      <c r="I56" s="78">
        <f>SUM(I57)</f>
        <v>0</v>
      </c>
      <c r="J56" s="75">
        <f>SUM(K56:L56)</f>
        <v>0</v>
      </c>
      <c r="K56" s="78">
        <f>SUM(K57)</f>
        <v>0</v>
      </c>
      <c r="L56" s="78">
        <f>SUM(L57)</f>
        <v>0</v>
      </c>
      <c r="M56" s="15">
        <f t="shared" si="1"/>
        <v>0</v>
      </c>
      <c r="N56" s="15">
        <f t="shared" si="2"/>
        <v>0</v>
      </c>
      <c r="O56" s="15">
        <f t="shared" si="3"/>
        <v>0</v>
      </c>
      <c r="P56" s="30"/>
    </row>
    <row r="57" spans="1:16" ht="48.75" customHeight="1" x14ac:dyDescent="0.15">
      <c r="A57" s="7">
        <v>1221</v>
      </c>
      <c r="B57" s="19" t="s">
        <v>219</v>
      </c>
      <c r="C57" s="18"/>
      <c r="D57" s="14">
        <f>SUM(E57:F57)</f>
        <v>0</v>
      </c>
      <c r="E57" s="18"/>
      <c r="F57" s="18"/>
      <c r="G57" s="75">
        <f>SUM(H57:I57)</f>
        <v>0</v>
      </c>
      <c r="H57" s="76"/>
      <c r="I57" s="76"/>
      <c r="J57" s="75">
        <f>SUM(K57:L57)</f>
        <v>0</v>
      </c>
      <c r="K57" s="76"/>
      <c r="L57" s="76"/>
      <c r="M57" s="15">
        <f t="shared" si="1"/>
        <v>0</v>
      </c>
      <c r="N57" s="15">
        <f t="shared" si="2"/>
        <v>0</v>
      </c>
      <c r="O57" s="15">
        <f t="shared" si="3"/>
        <v>0</v>
      </c>
      <c r="P57" s="30"/>
    </row>
    <row r="58" spans="1:16" s="6" customFormat="1" ht="46.5" customHeight="1" x14ac:dyDescent="0.15">
      <c r="A58" s="12" t="s">
        <v>76</v>
      </c>
      <c r="B58" s="13" t="s">
        <v>77</v>
      </c>
      <c r="C58" s="14" t="s">
        <v>78</v>
      </c>
      <c r="D58" s="14">
        <f t="shared" si="0"/>
        <v>0</v>
      </c>
      <c r="E58" s="14">
        <f>SUM(E60)</f>
        <v>0</v>
      </c>
      <c r="F58" s="14">
        <f>SUM(F60)</f>
        <v>0</v>
      </c>
      <c r="G58" s="75">
        <f>SUM(H58:I58)</f>
        <v>0</v>
      </c>
      <c r="H58" s="75">
        <f>SUM(H60)</f>
        <v>0</v>
      </c>
      <c r="I58" s="75">
        <f>SUM(I60)</f>
        <v>0</v>
      </c>
      <c r="J58" s="75">
        <f>SUM(K58:L58)</f>
        <v>0</v>
      </c>
      <c r="K58" s="75">
        <f>SUM(K60)</f>
        <v>0</v>
      </c>
      <c r="L58" s="75">
        <f>SUM(L60)</f>
        <v>0</v>
      </c>
      <c r="M58" s="15">
        <f t="shared" si="1"/>
        <v>0</v>
      </c>
      <c r="N58" s="15">
        <f t="shared" si="2"/>
        <v>0</v>
      </c>
      <c r="O58" s="15">
        <f t="shared" si="3"/>
        <v>0</v>
      </c>
      <c r="P58" s="29"/>
    </row>
    <row r="59" spans="1:16" ht="16.5" customHeight="1" x14ac:dyDescent="0.15">
      <c r="A59" s="16"/>
      <c r="B59" s="17" t="s">
        <v>5</v>
      </c>
      <c r="C59" s="18"/>
      <c r="D59" s="14"/>
      <c r="E59" s="18"/>
      <c r="F59" s="18"/>
      <c r="G59" s="75"/>
      <c r="H59" s="76"/>
      <c r="I59" s="76"/>
      <c r="J59" s="75"/>
      <c r="K59" s="76"/>
      <c r="L59" s="76"/>
      <c r="M59" s="15"/>
      <c r="N59" s="15"/>
      <c r="O59" s="15"/>
      <c r="P59" s="30"/>
    </row>
    <row r="60" spans="1:16" s="6" customFormat="1" ht="52.5" customHeight="1" x14ac:dyDescent="0.15">
      <c r="A60" s="7" t="s">
        <v>79</v>
      </c>
      <c r="B60" s="19" t="s">
        <v>80</v>
      </c>
      <c r="C60" s="8"/>
      <c r="D60" s="14">
        <f t="shared" si="0"/>
        <v>0</v>
      </c>
      <c r="E60" s="8"/>
      <c r="F60" s="8"/>
      <c r="G60" s="75">
        <f>SUM(H60:I60)</f>
        <v>0</v>
      </c>
      <c r="H60" s="78"/>
      <c r="I60" s="78"/>
      <c r="J60" s="75">
        <f>SUM(K60:L60)</f>
        <v>0</v>
      </c>
      <c r="K60" s="78"/>
      <c r="L60" s="78"/>
      <c r="M60" s="15">
        <f t="shared" si="1"/>
        <v>0</v>
      </c>
      <c r="N60" s="15">
        <f t="shared" si="2"/>
        <v>0</v>
      </c>
      <c r="O60" s="15">
        <f t="shared" si="3"/>
        <v>0</v>
      </c>
      <c r="P60" s="29"/>
    </row>
    <row r="61" spans="1:16" s="6" customFormat="1" ht="45.75" customHeight="1" x14ac:dyDescent="0.15">
      <c r="A61" s="12" t="s">
        <v>81</v>
      </c>
      <c r="B61" s="13" t="s">
        <v>82</v>
      </c>
      <c r="C61" s="14" t="s">
        <v>83</v>
      </c>
      <c r="D61" s="14">
        <f t="shared" si="0"/>
        <v>0</v>
      </c>
      <c r="E61" s="14">
        <f>SUM(E63)</f>
        <v>0</v>
      </c>
      <c r="F61" s="14">
        <f>SUM(F63)</f>
        <v>0</v>
      </c>
      <c r="G61" s="75">
        <f>SUM(H61:I61)</f>
        <v>0</v>
      </c>
      <c r="H61" s="75">
        <f>SUM(H63)</f>
        <v>0</v>
      </c>
      <c r="I61" s="75">
        <f>SUM(I63)</f>
        <v>0</v>
      </c>
      <c r="J61" s="75">
        <f>SUM(K61:L61)</f>
        <v>0</v>
      </c>
      <c r="K61" s="75">
        <f>SUM(K63)</f>
        <v>0</v>
      </c>
      <c r="L61" s="75">
        <f>SUM(L63)</f>
        <v>0</v>
      </c>
      <c r="M61" s="15">
        <f t="shared" si="1"/>
        <v>0</v>
      </c>
      <c r="N61" s="15">
        <f t="shared" si="2"/>
        <v>0</v>
      </c>
      <c r="O61" s="15">
        <f t="shared" si="3"/>
        <v>0</v>
      </c>
      <c r="P61" s="29"/>
    </row>
    <row r="62" spans="1:16" ht="12.75" customHeight="1" x14ac:dyDescent="0.15">
      <c r="A62" s="16"/>
      <c r="B62" s="17" t="s">
        <v>5</v>
      </c>
      <c r="C62" s="18"/>
      <c r="D62" s="14"/>
      <c r="E62" s="18"/>
      <c r="F62" s="18"/>
      <c r="G62" s="75"/>
      <c r="H62" s="76"/>
      <c r="I62" s="76"/>
      <c r="J62" s="75"/>
      <c r="K62" s="76"/>
      <c r="L62" s="76"/>
      <c r="M62" s="15"/>
      <c r="N62" s="15"/>
      <c r="O62" s="15"/>
      <c r="P62" s="30"/>
    </row>
    <row r="63" spans="1:16" s="6" customFormat="1" ht="46.5" customHeight="1" x14ac:dyDescent="0.15">
      <c r="A63" s="7" t="s">
        <v>84</v>
      </c>
      <c r="B63" s="19" t="s">
        <v>85</v>
      </c>
      <c r="C63" s="8" t="s">
        <v>9</v>
      </c>
      <c r="D63" s="14">
        <f t="shared" si="0"/>
        <v>0</v>
      </c>
      <c r="E63" s="8"/>
      <c r="F63" s="8"/>
      <c r="G63" s="75">
        <f>SUM(H63:I63)</f>
        <v>0</v>
      </c>
      <c r="H63" s="78"/>
      <c r="I63" s="78"/>
      <c r="J63" s="75">
        <f>SUM(K63:L63)</f>
        <v>0</v>
      </c>
      <c r="K63" s="78"/>
      <c r="L63" s="78"/>
      <c r="M63" s="15">
        <f t="shared" si="1"/>
        <v>0</v>
      </c>
      <c r="N63" s="15">
        <f t="shared" si="2"/>
        <v>0</v>
      </c>
      <c r="O63" s="15">
        <f t="shared" si="3"/>
        <v>0</v>
      </c>
      <c r="P63" s="29"/>
    </row>
    <row r="64" spans="1:16" s="6" customFormat="1" ht="66.75" customHeight="1" x14ac:dyDescent="0.15">
      <c r="A64" s="12" t="s">
        <v>86</v>
      </c>
      <c r="B64" s="13" t="s">
        <v>87</v>
      </c>
      <c r="C64" s="14" t="s">
        <v>88</v>
      </c>
      <c r="D64" s="14">
        <f t="shared" si="0"/>
        <v>1723563.3</v>
      </c>
      <c r="E64" s="14">
        <f>SUM(E66+E67+E70+E71)</f>
        <v>1723563.3</v>
      </c>
      <c r="F64" s="14">
        <f>SUM(F66+F67+F70+F71)</f>
        <v>0</v>
      </c>
      <c r="G64" s="75">
        <f>SUM(H64:I64)</f>
        <v>2023245.4</v>
      </c>
      <c r="H64" s="75">
        <f>SUM(H66+H67+H70+H71)</f>
        <v>2023245.4</v>
      </c>
      <c r="I64" s="75">
        <f>SUM(I66+I67+I70+I71)</f>
        <v>0</v>
      </c>
      <c r="J64" s="74">
        <f>SUM(K64:L64)</f>
        <v>2296628.2999999998</v>
      </c>
      <c r="K64" s="74">
        <f>SUM(K66+K67+K70+K71)</f>
        <v>2296628.2999999998</v>
      </c>
      <c r="L64" s="75">
        <f>SUM(L66+L67+L70+L71)</f>
        <v>0</v>
      </c>
      <c r="M64" s="15">
        <f t="shared" si="1"/>
        <v>273382.89999999991</v>
      </c>
      <c r="N64" s="15">
        <f t="shared" si="2"/>
        <v>273382.89999999991</v>
      </c>
      <c r="O64" s="15">
        <f t="shared" si="3"/>
        <v>0</v>
      </c>
      <c r="P64" s="29"/>
    </row>
    <row r="65" spans="1:16" ht="12.75" customHeight="1" x14ac:dyDescent="0.15">
      <c r="A65" s="16"/>
      <c r="B65" s="17" t="s">
        <v>5</v>
      </c>
      <c r="C65" s="18"/>
      <c r="D65" s="14"/>
      <c r="E65" s="18"/>
      <c r="F65" s="18"/>
      <c r="G65" s="75"/>
      <c r="H65" s="76"/>
      <c r="I65" s="76"/>
      <c r="J65" s="75"/>
      <c r="K65" s="76"/>
      <c r="L65" s="76"/>
      <c r="M65" s="15"/>
      <c r="N65" s="15"/>
      <c r="O65" s="15"/>
      <c r="P65" s="30"/>
    </row>
    <row r="66" spans="1:16" ht="41.25" customHeight="1" x14ac:dyDescent="0.15">
      <c r="A66" s="16" t="s">
        <v>89</v>
      </c>
      <c r="B66" s="17" t="s">
        <v>90</v>
      </c>
      <c r="C66" s="18" t="s">
        <v>9</v>
      </c>
      <c r="D66" s="14">
        <f t="shared" si="0"/>
        <v>1713371.7</v>
      </c>
      <c r="E66" s="8">
        <v>1713371.7</v>
      </c>
      <c r="F66" s="8">
        <v>0</v>
      </c>
      <c r="G66" s="75">
        <f t="shared" ref="G66:G72" si="9">SUM(H66:I66)</f>
        <v>2023245.4</v>
      </c>
      <c r="H66" s="78">
        <v>2023245.4</v>
      </c>
      <c r="I66" s="78">
        <v>0</v>
      </c>
      <c r="J66" s="74">
        <f t="shared" ref="J66:J72" si="10">SUM(K66:L66)</f>
        <v>2296628.2999999998</v>
      </c>
      <c r="K66" s="77">
        <v>2296628.2999999998</v>
      </c>
      <c r="L66" s="78">
        <v>0</v>
      </c>
      <c r="M66" s="15">
        <f t="shared" si="1"/>
        <v>273382.89999999991</v>
      </c>
      <c r="N66" s="15">
        <f t="shared" si="2"/>
        <v>273382.89999999991</v>
      </c>
      <c r="O66" s="15">
        <f t="shared" si="3"/>
        <v>0</v>
      </c>
      <c r="P66" s="30"/>
    </row>
    <row r="67" spans="1:16" ht="41.25" customHeight="1" x14ac:dyDescent="0.15">
      <c r="A67" s="12">
        <v>1252</v>
      </c>
      <c r="B67" s="13" t="s">
        <v>217</v>
      </c>
      <c r="C67" s="18"/>
      <c r="D67" s="14">
        <f t="shared" si="0"/>
        <v>10191.6</v>
      </c>
      <c r="E67" s="14">
        <f>SUM(E68:E69)</f>
        <v>10191.6</v>
      </c>
      <c r="F67" s="14">
        <f>SUM(F68:F69)</f>
        <v>0</v>
      </c>
      <c r="G67" s="75">
        <f t="shared" si="9"/>
        <v>0</v>
      </c>
      <c r="H67" s="75">
        <f>SUM(H68:H69)</f>
        <v>0</v>
      </c>
      <c r="I67" s="75">
        <f>SUM(I68:I69)</f>
        <v>0</v>
      </c>
      <c r="J67" s="75">
        <f t="shared" si="10"/>
        <v>0</v>
      </c>
      <c r="K67" s="75">
        <f>SUM(K68:K69)</f>
        <v>0</v>
      </c>
      <c r="L67" s="75">
        <f>SUM(L68:L69)</f>
        <v>0</v>
      </c>
      <c r="M67" s="15">
        <f t="shared" si="1"/>
        <v>0</v>
      </c>
      <c r="N67" s="15">
        <f t="shared" si="2"/>
        <v>0</v>
      </c>
      <c r="O67" s="15">
        <f t="shared" si="3"/>
        <v>0</v>
      </c>
      <c r="P67" s="30"/>
    </row>
    <row r="68" spans="1:16" ht="47.25" customHeight="1" x14ac:dyDescent="0.15">
      <c r="A68" s="16">
        <v>1253</v>
      </c>
      <c r="B68" s="17" t="s">
        <v>215</v>
      </c>
      <c r="C68" s="18"/>
      <c r="D68" s="14">
        <f t="shared" si="0"/>
        <v>0</v>
      </c>
      <c r="E68" s="18"/>
      <c r="F68" s="18"/>
      <c r="G68" s="75">
        <f t="shared" si="9"/>
        <v>0</v>
      </c>
      <c r="H68" s="76"/>
      <c r="I68" s="76"/>
      <c r="J68" s="75">
        <f t="shared" si="10"/>
        <v>0</v>
      </c>
      <c r="K68" s="76"/>
      <c r="L68" s="76"/>
      <c r="M68" s="15">
        <f t="shared" si="1"/>
        <v>0</v>
      </c>
      <c r="N68" s="15">
        <f t="shared" si="2"/>
        <v>0</v>
      </c>
      <c r="O68" s="15">
        <f t="shared" si="3"/>
        <v>0</v>
      </c>
      <c r="P68" s="30"/>
    </row>
    <row r="69" spans="1:16" ht="23.25" customHeight="1" x14ac:dyDescent="0.15">
      <c r="A69" s="16">
        <v>1254</v>
      </c>
      <c r="B69" s="32" t="s">
        <v>216</v>
      </c>
      <c r="C69" s="18"/>
      <c r="D69" s="14">
        <f t="shared" si="0"/>
        <v>10191.6</v>
      </c>
      <c r="E69" s="18">
        <v>10191.6</v>
      </c>
      <c r="F69" s="18"/>
      <c r="G69" s="75">
        <f t="shared" si="9"/>
        <v>0</v>
      </c>
      <c r="H69" s="76"/>
      <c r="I69" s="76"/>
      <c r="J69" s="75">
        <f t="shared" si="10"/>
        <v>0</v>
      </c>
      <c r="K69" s="76"/>
      <c r="L69" s="76"/>
      <c r="M69" s="15">
        <f t="shared" si="1"/>
        <v>0</v>
      </c>
      <c r="N69" s="15">
        <f t="shared" si="2"/>
        <v>0</v>
      </c>
      <c r="O69" s="15">
        <f t="shared" si="3"/>
        <v>0</v>
      </c>
      <c r="P69" s="30"/>
    </row>
    <row r="70" spans="1:16" ht="28.5" customHeight="1" x14ac:dyDescent="0.15">
      <c r="A70" s="16" t="s">
        <v>91</v>
      </c>
      <c r="B70" s="17" t="s">
        <v>92</v>
      </c>
      <c r="C70" s="18" t="s">
        <v>9</v>
      </c>
      <c r="D70" s="14">
        <f t="shared" si="0"/>
        <v>0</v>
      </c>
      <c r="E70" s="64">
        <v>0</v>
      </c>
      <c r="F70" s="18"/>
      <c r="G70" s="75">
        <f t="shared" si="9"/>
        <v>0</v>
      </c>
      <c r="H70" s="76"/>
      <c r="I70" s="76"/>
      <c r="J70" s="75">
        <f t="shared" si="10"/>
        <v>0</v>
      </c>
      <c r="K70" s="76"/>
      <c r="L70" s="76"/>
      <c r="M70" s="15">
        <f t="shared" si="1"/>
        <v>0</v>
      </c>
      <c r="N70" s="15">
        <f t="shared" si="2"/>
        <v>0</v>
      </c>
      <c r="O70" s="15">
        <f t="shared" si="3"/>
        <v>0</v>
      </c>
      <c r="P70" s="30"/>
    </row>
    <row r="71" spans="1:16" ht="42" customHeight="1" x14ac:dyDescent="0.15">
      <c r="A71" s="16">
        <v>1256</v>
      </c>
      <c r="B71" s="17" t="s">
        <v>214</v>
      </c>
      <c r="C71" s="18"/>
      <c r="D71" s="14">
        <f t="shared" si="0"/>
        <v>0</v>
      </c>
      <c r="E71" s="18"/>
      <c r="F71" s="18"/>
      <c r="G71" s="75">
        <f t="shared" si="9"/>
        <v>0</v>
      </c>
      <c r="H71" s="76"/>
      <c r="I71" s="76"/>
      <c r="J71" s="75">
        <f t="shared" si="10"/>
        <v>0</v>
      </c>
      <c r="K71" s="76"/>
      <c r="L71" s="76"/>
      <c r="M71" s="15">
        <f t="shared" si="1"/>
        <v>0</v>
      </c>
      <c r="N71" s="15">
        <f t="shared" si="2"/>
        <v>0</v>
      </c>
      <c r="O71" s="15">
        <f t="shared" si="3"/>
        <v>0</v>
      </c>
      <c r="P71" s="30"/>
    </row>
    <row r="72" spans="1:16" s="6" customFormat="1" ht="52.5" customHeight="1" x14ac:dyDescent="0.15">
      <c r="A72" s="12" t="s">
        <v>93</v>
      </c>
      <c r="B72" s="13" t="s">
        <v>94</v>
      </c>
      <c r="C72" s="14" t="s">
        <v>95</v>
      </c>
      <c r="D72" s="61">
        <f t="shared" si="0"/>
        <v>580625.5</v>
      </c>
      <c r="E72" s="14">
        <f>SUM(E74:E75)</f>
        <v>0</v>
      </c>
      <c r="F72" s="61">
        <f>SUM(F74:F75)</f>
        <v>580625.5</v>
      </c>
      <c r="G72" s="75">
        <f t="shared" si="9"/>
        <v>0</v>
      </c>
      <c r="H72" s="75">
        <f>SUM(H74:H75)</f>
        <v>0</v>
      </c>
      <c r="I72" s="75">
        <f>SUM(I74:I75)</f>
        <v>0</v>
      </c>
      <c r="J72" s="74">
        <f t="shared" si="10"/>
        <v>0</v>
      </c>
      <c r="K72" s="74">
        <f>SUM(K74:K75)</f>
        <v>0</v>
      </c>
      <c r="L72" s="74">
        <f>SUM(L74:L75)</f>
        <v>0</v>
      </c>
      <c r="M72" s="15">
        <f t="shared" si="1"/>
        <v>0</v>
      </c>
      <c r="N72" s="15">
        <f t="shared" si="2"/>
        <v>0</v>
      </c>
      <c r="O72" s="15">
        <f t="shared" si="3"/>
        <v>0</v>
      </c>
      <c r="P72" s="29"/>
    </row>
    <row r="73" spans="1:16" ht="12.75" customHeight="1" x14ac:dyDescent="0.15">
      <c r="A73" s="16"/>
      <c r="B73" s="17" t="s">
        <v>5</v>
      </c>
      <c r="C73" s="18"/>
      <c r="D73" s="14"/>
      <c r="E73" s="18"/>
      <c r="F73" s="18"/>
      <c r="G73" s="75"/>
      <c r="H73" s="76"/>
      <c r="I73" s="76"/>
      <c r="J73" s="75"/>
      <c r="K73" s="76"/>
      <c r="L73" s="76"/>
      <c r="M73" s="15"/>
      <c r="N73" s="15"/>
      <c r="O73" s="15"/>
      <c r="P73" s="30"/>
    </row>
    <row r="74" spans="1:16" ht="36" customHeight="1" x14ac:dyDescent="0.15">
      <c r="A74" s="16" t="s">
        <v>96</v>
      </c>
      <c r="B74" s="17" t="s">
        <v>97</v>
      </c>
      <c r="C74" s="18" t="s">
        <v>9</v>
      </c>
      <c r="D74" s="61">
        <f t="shared" si="0"/>
        <v>580625.5</v>
      </c>
      <c r="E74" s="59">
        <v>0</v>
      </c>
      <c r="F74" s="60">
        <v>580625.5</v>
      </c>
      <c r="G74" s="75">
        <f>SUM(H74:I74)</f>
        <v>0</v>
      </c>
      <c r="H74" s="76"/>
      <c r="I74" s="78">
        <v>0</v>
      </c>
      <c r="J74" s="74">
        <f>SUM(K74:L74)</f>
        <v>0</v>
      </c>
      <c r="K74" s="77">
        <v>0</v>
      </c>
      <c r="L74" s="77">
        <v>0</v>
      </c>
      <c r="M74" s="15">
        <f t="shared" ref="M74:M136" si="11">J74-G74</f>
        <v>0</v>
      </c>
      <c r="N74" s="15">
        <f t="shared" ref="N74:N136" si="12">K74-H74</f>
        <v>0</v>
      </c>
      <c r="O74" s="15">
        <f t="shared" ref="O74:O136" si="13">L74-I74</f>
        <v>0</v>
      </c>
      <c r="P74" s="30"/>
    </row>
    <row r="75" spans="1:16" ht="36" customHeight="1" x14ac:dyDescent="0.15">
      <c r="A75" s="16">
        <v>1262</v>
      </c>
      <c r="B75" s="17" t="s">
        <v>213</v>
      </c>
      <c r="C75" s="18"/>
      <c r="D75" s="14">
        <f t="shared" si="0"/>
        <v>0</v>
      </c>
      <c r="E75" s="18"/>
      <c r="F75" s="18"/>
      <c r="G75" s="75">
        <f>SUM(H75:I75)</f>
        <v>0</v>
      </c>
      <c r="H75" s="76"/>
      <c r="I75" s="76"/>
      <c r="J75" s="75">
        <f>SUM(K75:L75)</f>
        <v>0</v>
      </c>
      <c r="K75" s="76"/>
      <c r="L75" s="76"/>
      <c r="M75" s="15">
        <f t="shared" si="11"/>
        <v>0</v>
      </c>
      <c r="N75" s="15">
        <f t="shared" si="12"/>
        <v>0</v>
      </c>
      <c r="O75" s="15">
        <f t="shared" si="13"/>
        <v>0</v>
      </c>
      <c r="P75" s="30"/>
    </row>
    <row r="76" spans="1:16" s="6" customFormat="1" ht="69" customHeight="1" x14ac:dyDescent="0.15">
      <c r="A76" s="12" t="s">
        <v>98</v>
      </c>
      <c r="B76" s="13" t="s">
        <v>99</v>
      </c>
      <c r="C76" s="14" t="s">
        <v>100</v>
      </c>
      <c r="D76" s="66">
        <f>SUM(E76:F76)-F135</f>
        <v>540128.5</v>
      </c>
      <c r="E76" s="14">
        <f>SUM(E78+E80+E83+E89+E94+E120+E124+E128+E132)</f>
        <v>539956.5</v>
      </c>
      <c r="F76" s="61">
        <f>SUM(F78+F80+F83+F89+F94+F120+F124+F128+F132)</f>
        <v>289011.09999999998</v>
      </c>
      <c r="G76" s="74">
        <f>SUM(H76:I76)</f>
        <v>185137.6</v>
      </c>
      <c r="H76" s="74">
        <f>SUM(H78+H80+H83+H89+H94+H120+H124+H128+H132)</f>
        <v>185137.6</v>
      </c>
      <c r="I76" s="75">
        <f>SUM(I78+I80+I83+I89+I94+I120+I124+I128+I132)</f>
        <v>0</v>
      </c>
      <c r="J76" s="74">
        <f>SUM(K76:L76)</f>
        <v>200478.1</v>
      </c>
      <c r="K76" s="74">
        <f>SUM(K78+K80+K83+K89+K94+K120+K124+K128+K132)</f>
        <v>200478.1</v>
      </c>
      <c r="L76" s="75">
        <f>SUM(L78+L80+L83+L89+L94+L120+L124+L128+L132)</f>
        <v>0</v>
      </c>
      <c r="M76" s="15">
        <f t="shared" si="11"/>
        <v>15340.5</v>
      </c>
      <c r="N76" s="15">
        <f t="shared" si="12"/>
        <v>15340.5</v>
      </c>
      <c r="O76" s="15">
        <f t="shared" si="13"/>
        <v>0</v>
      </c>
      <c r="P76" s="29"/>
    </row>
    <row r="77" spans="1:16" ht="12.75" customHeight="1" x14ac:dyDescent="0.15">
      <c r="A77" s="16"/>
      <c r="B77" s="17" t="s">
        <v>5</v>
      </c>
      <c r="C77" s="18"/>
      <c r="D77" s="14"/>
      <c r="E77" s="18"/>
      <c r="F77" s="18"/>
      <c r="G77" s="75"/>
      <c r="H77" s="76"/>
      <c r="I77" s="76"/>
      <c r="J77" s="75"/>
      <c r="K77" s="76"/>
      <c r="L77" s="76"/>
      <c r="M77" s="15"/>
      <c r="N77" s="15"/>
      <c r="O77" s="15"/>
      <c r="P77" s="30"/>
    </row>
    <row r="78" spans="1:16" ht="12.75" customHeight="1" x14ac:dyDescent="0.15">
      <c r="A78" s="12">
        <v>1310</v>
      </c>
      <c r="B78" s="13" t="s">
        <v>211</v>
      </c>
      <c r="C78" s="18"/>
      <c r="D78" s="14">
        <f t="shared" si="0"/>
        <v>0</v>
      </c>
      <c r="E78" s="27">
        <f>SUM(E79)</f>
        <v>0</v>
      </c>
      <c r="F78" s="27">
        <f>SUM(F79)</f>
        <v>0</v>
      </c>
      <c r="G78" s="75">
        <f>SUM(H78:I78)</f>
        <v>0</v>
      </c>
      <c r="H78" s="80">
        <f>SUM(H79)</f>
        <v>0</v>
      </c>
      <c r="I78" s="80">
        <f>SUM(I79)</f>
        <v>0</v>
      </c>
      <c r="J78" s="75">
        <f>SUM(K78:L78)</f>
        <v>0</v>
      </c>
      <c r="K78" s="80">
        <f>SUM(K79)</f>
        <v>0</v>
      </c>
      <c r="L78" s="80">
        <f>SUM(L79)</f>
        <v>0</v>
      </c>
      <c r="M78" s="15">
        <f t="shared" si="11"/>
        <v>0</v>
      </c>
      <c r="N78" s="15">
        <f t="shared" si="12"/>
        <v>0</v>
      </c>
      <c r="O78" s="15">
        <f t="shared" si="13"/>
        <v>0</v>
      </c>
      <c r="P78" s="30"/>
    </row>
    <row r="79" spans="1:16" ht="54" customHeight="1" x14ac:dyDescent="0.15">
      <c r="A79" s="36">
        <v>1311</v>
      </c>
      <c r="B79" s="37" t="s">
        <v>212</v>
      </c>
      <c r="C79" s="18"/>
      <c r="D79" s="14"/>
      <c r="E79" s="18"/>
      <c r="F79" s="18"/>
      <c r="G79" s="75"/>
      <c r="H79" s="76"/>
      <c r="I79" s="76"/>
      <c r="J79" s="75"/>
      <c r="K79" s="76"/>
      <c r="L79" s="76"/>
      <c r="M79" s="15">
        <f t="shared" si="11"/>
        <v>0</v>
      </c>
      <c r="N79" s="15">
        <f t="shared" si="12"/>
        <v>0</v>
      </c>
      <c r="O79" s="15">
        <f t="shared" si="13"/>
        <v>0</v>
      </c>
      <c r="P79" s="30"/>
    </row>
    <row r="80" spans="1:16" s="6" customFormat="1" ht="44.25" customHeight="1" x14ac:dyDescent="0.15">
      <c r="A80" s="12" t="s">
        <v>101</v>
      </c>
      <c r="B80" s="13" t="s">
        <v>102</v>
      </c>
      <c r="C80" s="14" t="s">
        <v>103</v>
      </c>
      <c r="D80" s="14">
        <f t="shared" si="0"/>
        <v>0</v>
      </c>
      <c r="E80" s="14">
        <f>SUM(E82)</f>
        <v>0</v>
      </c>
      <c r="F80" s="14">
        <f>SUM(F82)</f>
        <v>0</v>
      </c>
      <c r="G80" s="75">
        <f>SUM(H80:I80)</f>
        <v>0</v>
      </c>
      <c r="H80" s="75">
        <f>SUM(H82)</f>
        <v>0</v>
      </c>
      <c r="I80" s="75">
        <f>SUM(I82)</f>
        <v>0</v>
      </c>
      <c r="J80" s="75">
        <f>SUM(K80:L80)</f>
        <v>0</v>
      </c>
      <c r="K80" s="75">
        <f>SUM(K82)</f>
        <v>0</v>
      </c>
      <c r="L80" s="75">
        <f>SUM(L82)</f>
        <v>0</v>
      </c>
      <c r="M80" s="15">
        <f t="shared" si="11"/>
        <v>0</v>
      </c>
      <c r="N80" s="15">
        <f t="shared" si="12"/>
        <v>0</v>
      </c>
      <c r="O80" s="15">
        <f t="shared" si="13"/>
        <v>0</v>
      </c>
      <c r="P80" s="29"/>
    </row>
    <row r="81" spans="1:16" ht="18" customHeight="1" x14ac:dyDescent="0.15">
      <c r="A81" s="16"/>
      <c r="B81" s="17" t="s">
        <v>5</v>
      </c>
      <c r="C81" s="18"/>
      <c r="D81" s="14"/>
      <c r="E81" s="18"/>
      <c r="F81" s="18"/>
      <c r="G81" s="75"/>
      <c r="H81" s="76"/>
      <c r="I81" s="76"/>
      <c r="J81" s="75"/>
      <c r="K81" s="76"/>
      <c r="L81" s="76"/>
      <c r="M81" s="15"/>
      <c r="N81" s="15"/>
      <c r="O81" s="15"/>
      <c r="P81" s="30"/>
    </row>
    <row r="82" spans="1:16" ht="39" customHeight="1" x14ac:dyDescent="0.15">
      <c r="A82" s="16" t="s">
        <v>104</v>
      </c>
      <c r="B82" s="17" t="s">
        <v>105</v>
      </c>
      <c r="C82" s="18"/>
      <c r="D82" s="14">
        <f t="shared" si="0"/>
        <v>0</v>
      </c>
      <c r="E82" s="18"/>
      <c r="F82" s="18"/>
      <c r="G82" s="75">
        <f>SUM(H82:I82)</f>
        <v>0</v>
      </c>
      <c r="H82" s="76"/>
      <c r="I82" s="76"/>
      <c r="J82" s="75">
        <f>SUM(K82:L82)</f>
        <v>0</v>
      </c>
      <c r="K82" s="76"/>
      <c r="L82" s="76"/>
      <c r="M82" s="15">
        <f t="shared" si="11"/>
        <v>0</v>
      </c>
      <c r="N82" s="15">
        <f t="shared" si="12"/>
        <v>0</v>
      </c>
      <c r="O82" s="15">
        <f t="shared" si="13"/>
        <v>0</v>
      </c>
      <c r="P82" s="30"/>
    </row>
    <row r="83" spans="1:16" s="6" customFormat="1" ht="44.25" customHeight="1" x14ac:dyDescent="0.15">
      <c r="A83" s="12" t="s">
        <v>106</v>
      </c>
      <c r="B83" s="13" t="s">
        <v>107</v>
      </c>
      <c r="C83" s="14" t="s">
        <v>108</v>
      </c>
      <c r="D83" s="61">
        <f>SUM(E83:F83)</f>
        <v>49951.3</v>
      </c>
      <c r="E83" s="61">
        <f>SUM(E85:E88)</f>
        <v>49951.3</v>
      </c>
      <c r="F83" s="14">
        <f>SUM(F85:F88)</f>
        <v>0</v>
      </c>
      <c r="G83" s="74">
        <f>SUM(H83:I83)</f>
        <v>45891.6</v>
      </c>
      <c r="H83" s="74">
        <f>SUM(H85:H88)</f>
        <v>45891.6</v>
      </c>
      <c r="I83" s="75">
        <f>SUM(I85:I88)</f>
        <v>0</v>
      </c>
      <c r="J83" s="74">
        <f>SUM(K83:L83)</f>
        <v>45405.1</v>
      </c>
      <c r="K83" s="74">
        <f>SUM(K85:K88)</f>
        <v>45405.1</v>
      </c>
      <c r="L83" s="75">
        <f>SUM(L85:L88)</f>
        <v>0</v>
      </c>
      <c r="M83" s="15">
        <f t="shared" si="11"/>
        <v>-486.5</v>
      </c>
      <c r="N83" s="15">
        <f t="shared" si="12"/>
        <v>-486.5</v>
      </c>
      <c r="O83" s="15">
        <f t="shared" si="13"/>
        <v>0</v>
      </c>
      <c r="P83" s="29"/>
    </row>
    <row r="84" spans="1:16" ht="12.75" customHeight="1" x14ac:dyDescent="0.15">
      <c r="A84" s="16"/>
      <c r="B84" s="17" t="s">
        <v>5</v>
      </c>
      <c r="C84" s="18"/>
      <c r="D84" s="14"/>
      <c r="E84" s="18"/>
      <c r="F84" s="18"/>
      <c r="G84" s="75"/>
      <c r="H84" s="76"/>
      <c r="I84" s="76"/>
      <c r="J84" s="75"/>
      <c r="K84" s="76"/>
      <c r="L84" s="76"/>
      <c r="M84" s="15"/>
      <c r="N84" s="15"/>
      <c r="O84" s="15"/>
      <c r="P84" s="30"/>
    </row>
    <row r="85" spans="1:16" ht="27" customHeight="1" x14ac:dyDescent="0.15">
      <c r="A85" s="16" t="s">
        <v>109</v>
      </c>
      <c r="B85" s="17" t="s">
        <v>110</v>
      </c>
      <c r="C85" s="18" t="s">
        <v>9</v>
      </c>
      <c r="D85" s="14">
        <f t="shared" si="0"/>
        <v>30338.7</v>
      </c>
      <c r="E85" s="8">
        <v>30338.7</v>
      </c>
      <c r="F85" s="8">
        <v>0</v>
      </c>
      <c r="G85" s="75">
        <f>SUM(H85:I85)</f>
        <v>26411.8</v>
      </c>
      <c r="H85" s="78">
        <v>26411.8</v>
      </c>
      <c r="I85" s="78">
        <v>0</v>
      </c>
      <c r="J85" s="75">
        <f>SUM(K85:L85)</f>
        <v>26324</v>
      </c>
      <c r="K85" s="77">
        <v>26324</v>
      </c>
      <c r="L85" s="76">
        <v>0</v>
      </c>
      <c r="M85" s="15">
        <f t="shared" si="11"/>
        <v>-87.799999999999272</v>
      </c>
      <c r="N85" s="15">
        <f t="shared" si="12"/>
        <v>-87.799999999999272</v>
      </c>
      <c r="O85" s="15">
        <f t="shared" si="13"/>
        <v>0</v>
      </c>
      <c r="P85" s="109" t="s">
        <v>425</v>
      </c>
    </row>
    <row r="86" spans="1:16" ht="34.5" customHeight="1" x14ac:dyDescent="0.15">
      <c r="A86" s="16">
        <v>1332</v>
      </c>
      <c r="B86" s="17" t="s">
        <v>210</v>
      </c>
      <c r="C86" s="18"/>
      <c r="D86" s="14">
        <f t="shared" si="0"/>
        <v>8018.4</v>
      </c>
      <c r="E86" s="8">
        <v>8018.4</v>
      </c>
      <c r="F86" s="8">
        <v>0</v>
      </c>
      <c r="G86" s="74">
        <f>SUM(H86:I86)</f>
        <v>7451.7</v>
      </c>
      <c r="H86" s="77">
        <v>7451.7</v>
      </c>
      <c r="I86" s="78">
        <v>0</v>
      </c>
      <c r="J86" s="74">
        <f>SUM(K86:L86)</f>
        <v>7542.6</v>
      </c>
      <c r="K86" s="77">
        <v>7542.6</v>
      </c>
      <c r="L86" s="78">
        <v>0</v>
      </c>
      <c r="M86" s="15">
        <f t="shared" si="11"/>
        <v>90.900000000000546</v>
      </c>
      <c r="N86" s="15">
        <f t="shared" si="12"/>
        <v>90.900000000000546</v>
      </c>
      <c r="O86" s="15">
        <f t="shared" si="13"/>
        <v>0</v>
      </c>
      <c r="P86" s="109" t="s">
        <v>426</v>
      </c>
    </row>
    <row r="87" spans="1:16" ht="50.25" customHeight="1" x14ac:dyDescent="0.15">
      <c r="A87" s="16" t="s">
        <v>111</v>
      </c>
      <c r="B87" s="17" t="s">
        <v>112</v>
      </c>
      <c r="C87" s="18" t="s">
        <v>9</v>
      </c>
      <c r="D87" s="14">
        <f t="shared" si="0"/>
        <v>0</v>
      </c>
      <c r="E87" s="8"/>
      <c r="F87" s="18"/>
      <c r="G87" s="75">
        <f>SUM(H87:I87)</f>
        <v>0</v>
      </c>
      <c r="H87" s="76"/>
      <c r="I87" s="76"/>
      <c r="J87" s="75">
        <f>SUM(K87:L87)</f>
        <v>0</v>
      </c>
      <c r="K87" s="76"/>
      <c r="L87" s="76"/>
      <c r="M87" s="15">
        <f t="shared" si="11"/>
        <v>0</v>
      </c>
      <c r="N87" s="15">
        <f t="shared" si="12"/>
        <v>0</v>
      </c>
      <c r="O87" s="15">
        <f t="shared" si="13"/>
        <v>0</v>
      </c>
      <c r="P87" s="109"/>
    </row>
    <row r="88" spans="1:16" ht="18" customHeight="1" x14ac:dyDescent="0.15">
      <c r="A88" s="16" t="s">
        <v>113</v>
      </c>
      <c r="B88" s="17" t="s">
        <v>114</v>
      </c>
      <c r="C88" s="18" t="s">
        <v>9</v>
      </c>
      <c r="D88" s="14">
        <f t="shared" si="0"/>
        <v>11594.2</v>
      </c>
      <c r="E88" s="8">
        <v>11594.2</v>
      </c>
      <c r="F88" s="8">
        <v>0</v>
      </c>
      <c r="G88" s="75">
        <f>SUM(H88:I88)</f>
        <v>12028.1</v>
      </c>
      <c r="H88" s="78">
        <v>12028.1</v>
      </c>
      <c r="I88" s="78">
        <v>0</v>
      </c>
      <c r="J88" s="74">
        <f>SUM(K88:L88)</f>
        <v>11538.5</v>
      </c>
      <c r="K88" s="77">
        <v>11538.5</v>
      </c>
      <c r="L88" s="78">
        <v>0</v>
      </c>
      <c r="M88" s="15">
        <f t="shared" si="11"/>
        <v>-489.60000000000036</v>
      </c>
      <c r="N88" s="15">
        <f t="shared" si="12"/>
        <v>-489.60000000000036</v>
      </c>
      <c r="O88" s="15">
        <f t="shared" si="13"/>
        <v>0</v>
      </c>
      <c r="P88" s="109" t="s">
        <v>425</v>
      </c>
    </row>
    <row r="89" spans="1:16" s="39" customFormat="1" ht="50.25" customHeight="1" x14ac:dyDescent="0.15">
      <c r="A89" s="12" t="s">
        <v>115</v>
      </c>
      <c r="B89" s="13" t="s">
        <v>116</v>
      </c>
      <c r="C89" s="14" t="s">
        <v>117</v>
      </c>
      <c r="D89" s="14">
        <f>SUM(E89:F89)</f>
        <v>4327.3999999999996</v>
      </c>
      <c r="E89" s="14">
        <f>SUM(E91:E93)</f>
        <v>4327.3999999999996</v>
      </c>
      <c r="F89" s="14">
        <f>SUM(F91:F93)</f>
        <v>0</v>
      </c>
      <c r="G89" s="74">
        <f>SUM(H89:I89)</f>
        <v>3998</v>
      </c>
      <c r="H89" s="74">
        <f>SUM(H91:H93)</f>
        <v>3998</v>
      </c>
      <c r="I89" s="75">
        <f>SUM(I91:I93)</f>
        <v>0</v>
      </c>
      <c r="J89" s="74">
        <f>SUM(K89:L89)</f>
        <v>3998</v>
      </c>
      <c r="K89" s="74">
        <f>SUM(K91:K93)</f>
        <v>3998</v>
      </c>
      <c r="L89" s="75">
        <f>SUM(L91:L93)</f>
        <v>0</v>
      </c>
      <c r="M89" s="15">
        <f t="shared" si="11"/>
        <v>0</v>
      </c>
      <c r="N89" s="15">
        <f t="shared" si="12"/>
        <v>0</v>
      </c>
      <c r="O89" s="15">
        <f t="shared" si="13"/>
        <v>0</v>
      </c>
      <c r="P89" s="38"/>
    </row>
    <row r="90" spans="1:16" s="42" customFormat="1" ht="12.75" customHeight="1" x14ac:dyDescent="0.15">
      <c r="A90" s="16"/>
      <c r="B90" s="17" t="s">
        <v>5</v>
      </c>
      <c r="C90" s="18"/>
      <c r="D90" s="14"/>
      <c r="E90" s="18"/>
      <c r="F90" s="18"/>
      <c r="G90" s="75"/>
      <c r="H90" s="76"/>
      <c r="I90" s="76"/>
      <c r="J90" s="75"/>
      <c r="K90" s="76"/>
      <c r="L90" s="76"/>
      <c r="M90" s="15"/>
      <c r="N90" s="15"/>
      <c r="O90" s="15"/>
      <c r="P90" s="41"/>
    </row>
    <row r="91" spans="1:16" s="35" customFormat="1" ht="52.5" x14ac:dyDescent="0.15">
      <c r="A91" s="36">
        <v>1341</v>
      </c>
      <c r="B91" s="17" t="s">
        <v>208</v>
      </c>
      <c r="C91" s="33"/>
      <c r="D91" s="14">
        <f t="shared" si="0"/>
        <v>0</v>
      </c>
      <c r="E91" s="40"/>
      <c r="F91" s="40"/>
      <c r="G91" s="75">
        <f>SUM(H91:I91)</f>
        <v>0</v>
      </c>
      <c r="H91" s="81"/>
      <c r="I91" s="81"/>
      <c r="J91" s="75">
        <f>SUM(K91:L91)</f>
        <v>0</v>
      </c>
      <c r="K91" s="78"/>
      <c r="L91" s="78"/>
      <c r="M91" s="15">
        <f t="shared" si="11"/>
        <v>0</v>
      </c>
      <c r="N91" s="15">
        <f t="shared" si="12"/>
        <v>0</v>
      </c>
      <c r="O91" s="15">
        <f t="shared" si="13"/>
        <v>0</v>
      </c>
      <c r="P91" s="34"/>
    </row>
    <row r="92" spans="1:16" ht="51" customHeight="1" x14ac:dyDescent="0.15">
      <c r="A92" s="16" t="s">
        <v>118</v>
      </c>
      <c r="B92" s="17" t="s">
        <v>119</v>
      </c>
      <c r="C92" s="18"/>
      <c r="D92" s="61">
        <f t="shared" si="0"/>
        <v>3998</v>
      </c>
      <c r="E92" s="60">
        <v>3998</v>
      </c>
      <c r="F92" s="8">
        <v>0</v>
      </c>
      <c r="G92" s="74">
        <f>SUM(H92:I92)</f>
        <v>3998</v>
      </c>
      <c r="H92" s="77">
        <v>3998</v>
      </c>
      <c r="I92" s="78">
        <v>0</v>
      </c>
      <c r="J92" s="74">
        <f>SUM(K92:L92)</f>
        <v>3998</v>
      </c>
      <c r="K92" s="77">
        <v>3998</v>
      </c>
      <c r="L92" s="78">
        <v>0</v>
      </c>
      <c r="M92" s="15">
        <f t="shared" si="11"/>
        <v>0</v>
      </c>
      <c r="N92" s="15">
        <f t="shared" si="12"/>
        <v>0</v>
      </c>
      <c r="O92" s="15">
        <f t="shared" si="13"/>
        <v>0</v>
      </c>
      <c r="P92" s="30"/>
    </row>
    <row r="93" spans="1:16" ht="55.5" customHeight="1" x14ac:dyDescent="0.15">
      <c r="A93" s="36">
        <v>1343</v>
      </c>
      <c r="B93" s="17" t="s">
        <v>209</v>
      </c>
      <c r="C93" s="18"/>
      <c r="D93" s="14">
        <f t="shared" si="0"/>
        <v>329.4</v>
      </c>
      <c r="E93" s="8">
        <v>329.4</v>
      </c>
      <c r="F93" s="8">
        <v>0</v>
      </c>
      <c r="G93" s="74">
        <f>SUM(H93:I93)</f>
        <v>0</v>
      </c>
      <c r="H93" s="77">
        <v>0</v>
      </c>
      <c r="I93" s="78">
        <v>0</v>
      </c>
      <c r="J93" s="74">
        <f>SUM(K93:L93)</f>
        <v>0</v>
      </c>
      <c r="K93" s="77">
        <v>0</v>
      </c>
      <c r="L93" s="78">
        <v>0</v>
      </c>
      <c r="M93" s="15">
        <f t="shared" si="11"/>
        <v>0</v>
      </c>
      <c r="N93" s="15">
        <f t="shared" si="12"/>
        <v>0</v>
      </c>
      <c r="O93" s="15">
        <f t="shared" si="13"/>
        <v>0</v>
      </c>
      <c r="P93" s="30"/>
    </row>
    <row r="94" spans="1:16" s="39" customFormat="1" ht="50.25" customHeight="1" x14ac:dyDescent="0.15">
      <c r="A94" s="12" t="s">
        <v>120</v>
      </c>
      <c r="B94" s="13" t="s">
        <v>121</v>
      </c>
      <c r="C94" s="14" t="s">
        <v>122</v>
      </c>
      <c r="D94" s="14">
        <f t="shared" si="0"/>
        <v>145279.19999999998</v>
      </c>
      <c r="E94" s="14">
        <f>SUM(E96+E118+E119)</f>
        <v>145279.19999999998</v>
      </c>
      <c r="F94" s="14">
        <f>SUM(F96+F118+F119)</f>
        <v>0</v>
      </c>
      <c r="G94" s="74">
        <f>SUM(H94:I94)</f>
        <v>135048</v>
      </c>
      <c r="H94" s="74">
        <f>SUM(H96+H118+H119)</f>
        <v>135048</v>
      </c>
      <c r="I94" s="75">
        <f>SUM(I96+I118+I119)</f>
        <v>0</v>
      </c>
      <c r="J94" s="74">
        <f>SUM(K94:L94)</f>
        <v>135253</v>
      </c>
      <c r="K94" s="74">
        <f>SUM(K96+K118+K119)</f>
        <v>135253</v>
      </c>
      <c r="L94" s="75">
        <f>SUM(L96+L118+L119)</f>
        <v>0</v>
      </c>
      <c r="M94" s="15">
        <f t="shared" si="11"/>
        <v>205</v>
      </c>
      <c r="N94" s="15">
        <f t="shared" si="12"/>
        <v>205</v>
      </c>
      <c r="O94" s="15">
        <f t="shared" si="13"/>
        <v>0</v>
      </c>
      <c r="P94" s="38"/>
    </row>
    <row r="95" spans="1:16" ht="12.75" customHeight="1" x14ac:dyDescent="0.15">
      <c r="A95" s="16"/>
      <c r="B95" s="17" t="s">
        <v>5</v>
      </c>
      <c r="C95" s="18"/>
      <c r="D95" s="14"/>
      <c r="E95" s="18"/>
      <c r="F95" s="18"/>
      <c r="G95" s="75"/>
      <c r="H95" s="76"/>
      <c r="I95" s="76"/>
      <c r="J95" s="75"/>
      <c r="K95" s="76"/>
      <c r="L95" s="76"/>
      <c r="M95" s="15"/>
      <c r="N95" s="15"/>
      <c r="O95" s="15"/>
      <c r="P95" s="30"/>
    </row>
    <row r="96" spans="1:16" ht="72" customHeight="1" x14ac:dyDescent="0.15">
      <c r="A96" s="16" t="s">
        <v>123</v>
      </c>
      <c r="B96" s="17" t="s">
        <v>124</v>
      </c>
      <c r="C96" s="18" t="s">
        <v>9</v>
      </c>
      <c r="D96" s="14">
        <f t="shared" ref="D96:D136" si="14">SUM(E96:F96)</f>
        <v>145279.19999999998</v>
      </c>
      <c r="E96" s="14">
        <f>SUM(E98:E117)</f>
        <v>145279.19999999998</v>
      </c>
      <c r="F96" s="14">
        <f>SUM(F98:F117)</f>
        <v>0</v>
      </c>
      <c r="G96" s="74">
        <f>SUM(H96:I96)</f>
        <v>134848</v>
      </c>
      <c r="H96" s="74">
        <f>SUM(H98:H117)</f>
        <v>134848</v>
      </c>
      <c r="I96" s="75">
        <f>SUM(I98:I117)</f>
        <v>0</v>
      </c>
      <c r="J96" s="74">
        <f>SUM(K96:L96)</f>
        <v>135053</v>
      </c>
      <c r="K96" s="74">
        <f>SUM(K98:K117)</f>
        <v>135053</v>
      </c>
      <c r="L96" s="75">
        <f>SUM(L98:L117)</f>
        <v>0</v>
      </c>
      <c r="M96" s="15">
        <f t="shared" si="11"/>
        <v>205</v>
      </c>
      <c r="N96" s="15">
        <f t="shared" si="12"/>
        <v>205</v>
      </c>
      <c r="O96" s="15">
        <f t="shared" si="13"/>
        <v>0</v>
      </c>
      <c r="P96" s="44"/>
    </row>
    <row r="97" spans="1:16" ht="18" customHeight="1" x14ac:dyDescent="0.15">
      <c r="A97" s="16"/>
      <c r="B97" s="17" t="s">
        <v>5</v>
      </c>
      <c r="C97" s="18"/>
      <c r="D97" s="14"/>
      <c r="E97" s="18"/>
      <c r="F97" s="18"/>
      <c r="G97" s="74"/>
      <c r="H97" s="82"/>
      <c r="I97" s="76"/>
      <c r="J97" s="75"/>
      <c r="K97" s="76"/>
      <c r="L97" s="76"/>
      <c r="M97" s="15"/>
      <c r="N97" s="15"/>
      <c r="O97" s="15"/>
      <c r="P97" s="30"/>
    </row>
    <row r="98" spans="1:16" ht="57" customHeight="1" x14ac:dyDescent="0.15">
      <c r="A98" s="16" t="s">
        <v>125</v>
      </c>
      <c r="B98" s="17" t="s">
        <v>126</v>
      </c>
      <c r="C98" s="18" t="s">
        <v>9</v>
      </c>
      <c r="D98" s="61">
        <f t="shared" si="14"/>
        <v>2047.2</v>
      </c>
      <c r="E98" s="60">
        <v>2047.2</v>
      </c>
      <c r="F98" s="18"/>
      <c r="G98" s="74">
        <f t="shared" ref="G98:G117" si="15">SUM(H98:I98)</f>
        <v>60</v>
      </c>
      <c r="H98" s="77">
        <v>60</v>
      </c>
      <c r="I98" s="78">
        <v>0</v>
      </c>
      <c r="J98" s="74">
        <f t="shared" ref="J98:J117" si="16">SUM(K98:L98)</f>
        <v>60</v>
      </c>
      <c r="K98" s="77">
        <v>60</v>
      </c>
      <c r="L98" s="78">
        <v>0</v>
      </c>
      <c r="M98" s="15">
        <f t="shared" si="11"/>
        <v>0</v>
      </c>
      <c r="N98" s="15">
        <f t="shared" si="12"/>
        <v>0</v>
      </c>
      <c r="O98" s="15">
        <f t="shared" si="13"/>
        <v>0</v>
      </c>
      <c r="P98" s="30"/>
    </row>
    <row r="99" spans="1:16" ht="63" x14ac:dyDescent="0.15">
      <c r="A99" s="16" t="s">
        <v>127</v>
      </c>
      <c r="B99" s="17" t="s">
        <v>128</v>
      </c>
      <c r="C99" s="18" t="s">
        <v>9</v>
      </c>
      <c r="D99" s="14">
        <f t="shared" si="14"/>
        <v>0</v>
      </c>
      <c r="E99" s="18"/>
      <c r="F99" s="18"/>
      <c r="G99" s="74">
        <f t="shared" si="15"/>
        <v>200</v>
      </c>
      <c r="H99" s="77">
        <v>200</v>
      </c>
      <c r="I99" s="78">
        <v>0</v>
      </c>
      <c r="J99" s="74">
        <f t="shared" si="16"/>
        <v>200</v>
      </c>
      <c r="K99" s="77">
        <v>200</v>
      </c>
      <c r="L99" s="78">
        <v>0</v>
      </c>
      <c r="M99" s="15">
        <f t="shared" si="11"/>
        <v>0</v>
      </c>
      <c r="N99" s="15">
        <f t="shared" si="12"/>
        <v>0</v>
      </c>
      <c r="O99" s="15">
        <f t="shared" si="13"/>
        <v>0</v>
      </c>
      <c r="P99" s="30"/>
    </row>
    <row r="100" spans="1:16" ht="47.25" customHeight="1" x14ac:dyDescent="0.15">
      <c r="A100" s="16" t="s">
        <v>129</v>
      </c>
      <c r="B100" s="17" t="s">
        <v>130</v>
      </c>
      <c r="C100" s="18" t="s">
        <v>9</v>
      </c>
      <c r="D100" s="14">
        <f t="shared" si="14"/>
        <v>800.1</v>
      </c>
      <c r="E100" s="18">
        <v>800.1</v>
      </c>
      <c r="F100" s="18"/>
      <c r="G100" s="74">
        <f t="shared" si="15"/>
        <v>60</v>
      </c>
      <c r="H100" s="77">
        <v>60</v>
      </c>
      <c r="I100" s="78">
        <v>0</v>
      </c>
      <c r="J100" s="74">
        <f t="shared" si="16"/>
        <v>60</v>
      </c>
      <c r="K100" s="77">
        <v>60</v>
      </c>
      <c r="L100" s="78">
        <v>0</v>
      </c>
      <c r="M100" s="15">
        <f t="shared" si="11"/>
        <v>0</v>
      </c>
      <c r="N100" s="15">
        <f t="shared" si="12"/>
        <v>0</v>
      </c>
      <c r="O100" s="15">
        <f t="shared" si="13"/>
        <v>0</v>
      </c>
      <c r="P100" s="30"/>
    </row>
    <row r="101" spans="1:16" ht="57" customHeight="1" x14ac:dyDescent="0.15">
      <c r="A101" s="16" t="s">
        <v>131</v>
      </c>
      <c r="B101" s="17" t="s">
        <v>132</v>
      </c>
      <c r="C101" s="18" t="s">
        <v>9</v>
      </c>
      <c r="D101" s="14">
        <f t="shared" si="14"/>
        <v>0</v>
      </c>
      <c r="E101" s="18"/>
      <c r="F101" s="18"/>
      <c r="G101" s="74">
        <f t="shared" si="15"/>
        <v>30</v>
      </c>
      <c r="H101" s="77">
        <v>30</v>
      </c>
      <c r="I101" s="78">
        <v>0</v>
      </c>
      <c r="J101" s="74">
        <f t="shared" si="16"/>
        <v>30</v>
      </c>
      <c r="K101" s="77">
        <v>30</v>
      </c>
      <c r="L101" s="78">
        <v>0</v>
      </c>
      <c r="M101" s="15">
        <f t="shared" si="11"/>
        <v>0</v>
      </c>
      <c r="N101" s="15">
        <f t="shared" si="12"/>
        <v>0</v>
      </c>
      <c r="O101" s="15">
        <f t="shared" si="13"/>
        <v>0</v>
      </c>
      <c r="P101" s="30"/>
    </row>
    <row r="102" spans="1:16" ht="31.5" customHeight="1" x14ac:dyDescent="0.15">
      <c r="A102" s="16" t="s">
        <v>133</v>
      </c>
      <c r="B102" s="17" t="s">
        <v>134</v>
      </c>
      <c r="C102" s="18" t="s">
        <v>9</v>
      </c>
      <c r="D102" s="61">
        <f t="shared" si="14"/>
        <v>40</v>
      </c>
      <c r="E102" s="63">
        <v>40</v>
      </c>
      <c r="F102" s="18"/>
      <c r="G102" s="74">
        <f t="shared" si="15"/>
        <v>60</v>
      </c>
      <c r="H102" s="77">
        <v>60</v>
      </c>
      <c r="I102" s="78">
        <v>0</v>
      </c>
      <c r="J102" s="74">
        <f t="shared" si="16"/>
        <v>60</v>
      </c>
      <c r="K102" s="77">
        <v>60</v>
      </c>
      <c r="L102" s="78">
        <v>0</v>
      </c>
      <c r="M102" s="15">
        <f t="shared" si="11"/>
        <v>0</v>
      </c>
      <c r="N102" s="15">
        <f t="shared" si="12"/>
        <v>0</v>
      </c>
      <c r="O102" s="15">
        <f t="shared" si="13"/>
        <v>0</v>
      </c>
      <c r="P102" s="30"/>
    </row>
    <row r="103" spans="1:16" ht="31.5" x14ac:dyDescent="0.15">
      <c r="A103" s="16" t="s">
        <v>206</v>
      </c>
      <c r="B103" s="17" t="s">
        <v>207</v>
      </c>
      <c r="C103" s="18"/>
      <c r="D103" s="14">
        <f t="shared" si="14"/>
        <v>0</v>
      </c>
      <c r="E103" s="18"/>
      <c r="F103" s="18"/>
      <c r="G103" s="75">
        <f t="shared" si="15"/>
        <v>0</v>
      </c>
      <c r="H103" s="76"/>
      <c r="I103" s="76"/>
      <c r="J103" s="75">
        <f t="shared" si="16"/>
        <v>0</v>
      </c>
      <c r="K103" s="76"/>
      <c r="L103" s="76"/>
      <c r="M103" s="15">
        <f t="shared" si="11"/>
        <v>0</v>
      </c>
      <c r="N103" s="15">
        <f t="shared" si="12"/>
        <v>0</v>
      </c>
      <c r="O103" s="15">
        <f t="shared" si="13"/>
        <v>0</v>
      </c>
      <c r="P103" s="30"/>
    </row>
    <row r="104" spans="1:16" ht="39" customHeight="1" x14ac:dyDescent="0.15">
      <c r="A104" s="16" t="s">
        <v>135</v>
      </c>
      <c r="B104" s="17" t="s">
        <v>136</v>
      </c>
      <c r="C104" s="18" t="s">
        <v>9</v>
      </c>
      <c r="D104" s="61">
        <f t="shared" si="14"/>
        <v>36559</v>
      </c>
      <c r="E104" s="60">
        <v>36559</v>
      </c>
      <c r="F104" s="8">
        <v>0</v>
      </c>
      <c r="G104" s="74">
        <f t="shared" si="15"/>
        <v>36000</v>
      </c>
      <c r="H104" s="77">
        <v>36000</v>
      </c>
      <c r="I104" s="78">
        <v>0</v>
      </c>
      <c r="J104" s="74">
        <f t="shared" si="16"/>
        <v>36000</v>
      </c>
      <c r="K104" s="77">
        <v>36000</v>
      </c>
      <c r="L104" s="78">
        <v>0</v>
      </c>
      <c r="M104" s="15">
        <f t="shared" si="11"/>
        <v>0</v>
      </c>
      <c r="N104" s="15">
        <f t="shared" si="12"/>
        <v>0</v>
      </c>
      <c r="O104" s="15">
        <f t="shared" si="13"/>
        <v>0</v>
      </c>
      <c r="P104" s="30"/>
    </row>
    <row r="105" spans="1:16" ht="73.5" x14ac:dyDescent="0.15">
      <c r="A105" s="16" t="s">
        <v>137</v>
      </c>
      <c r="B105" s="17" t="s">
        <v>138</v>
      </c>
      <c r="C105" s="18" t="s">
        <v>9</v>
      </c>
      <c r="D105" s="14">
        <f t="shared" si="14"/>
        <v>0</v>
      </c>
      <c r="E105" s="18"/>
      <c r="F105" s="18"/>
      <c r="G105" s="74">
        <f t="shared" si="15"/>
        <v>100</v>
      </c>
      <c r="H105" s="77">
        <v>100</v>
      </c>
      <c r="I105" s="79">
        <v>0</v>
      </c>
      <c r="J105" s="74">
        <f t="shared" si="16"/>
        <v>100</v>
      </c>
      <c r="K105" s="77">
        <v>100</v>
      </c>
      <c r="L105" s="77">
        <v>0</v>
      </c>
      <c r="M105" s="15">
        <f t="shared" si="11"/>
        <v>0</v>
      </c>
      <c r="N105" s="15">
        <f t="shared" si="12"/>
        <v>0</v>
      </c>
      <c r="O105" s="15">
        <f t="shared" si="13"/>
        <v>0</v>
      </c>
      <c r="P105" s="30"/>
    </row>
    <row r="106" spans="1:16" x14ac:dyDescent="0.15">
      <c r="A106" s="16" t="s">
        <v>200</v>
      </c>
      <c r="B106" s="17" t="s">
        <v>203</v>
      </c>
      <c r="C106" s="18"/>
      <c r="D106" s="14">
        <f t="shared" si="14"/>
        <v>0</v>
      </c>
      <c r="E106" s="18"/>
      <c r="F106" s="18"/>
      <c r="G106" s="75">
        <f t="shared" si="15"/>
        <v>0</v>
      </c>
      <c r="H106" s="76"/>
      <c r="I106" s="76"/>
      <c r="J106" s="75">
        <f t="shared" si="16"/>
        <v>0</v>
      </c>
      <c r="K106" s="76"/>
      <c r="L106" s="76"/>
      <c r="M106" s="15">
        <f t="shared" si="11"/>
        <v>0</v>
      </c>
      <c r="N106" s="15">
        <f t="shared" si="12"/>
        <v>0</v>
      </c>
      <c r="O106" s="15">
        <f t="shared" si="13"/>
        <v>0</v>
      </c>
      <c r="P106" s="30"/>
    </row>
    <row r="107" spans="1:16" ht="42" x14ac:dyDescent="0.15">
      <c r="A107" s="16" t="s">
        <v>201</v>
      </c>
      <c r="B107" s="17" t="s">
        <v>204</v>
      </c>
      <c r="C107" s="18"/>
      <c r="D107" s="14">
        <f t="shared" si="14"/>
        <v>3119.3</v>
      </c>
      <c r="E107" s="64">
        <v>3119.3</v>
      </c>
      <c r="F107" s="18"/>
      <c r="G107" s="74">
        <f t="shared" si="15"/>
        <v>3000</v>
      </c>
      <c r="H107" s="77">
        <v>3000</v>
      </c>
      <c r="I107" s="78">
        <v>0</v>
      </c>
      <c r="J107" s="74">
        <f t="shared" si="16"/>
        <v>3000</v>
      </c>
      <c r="K107" s="77">
        <v>3000</v>
      </c>
      <c r="L107" s="78">
        <v>0</v>
      </c>
      <c r="M107" s="15">
        <f t="shared" si="11"/>
        <v>0</v>
      </c>
      <c r="N107" s="15">
        <f t="shared" si="12"/>
        <v>0</v>
      </c>
      <c r="O107" s="15">
        <f t="shared" si="13"/>
        <v>0</v>
      </c>
      <c r="P107" s="30"/>
    </row>
    <row r="108" spans="1:16" ht="80.25" customHeight="1" x14ac:dyDescent="0.15">
      <c r="A108" s="16" t="s">
        <v>202</v>
      </c>
      <c r="B108" s="17" t="s">
        <v>205</v>
      </c>
      <c r="C108" s="18"/>
      <c r="D108" s="14">
        <f t="shared" si="14"/>
        <v>0</v>
      </c>
      <c r="E108" s="18"/>
      <c r="F108" s="18"/>
      <c r="G108" s="75">
        <f t="shared" si="15"/>
        <v>0</v>
      </c>
      <c r="H108" s="78">
        <v>0</v>
      </c>
      <c r="I108" s="78">
        <v>0</v>
      </c>
      <c r="J108" s="74">
        <f t="shared" si="16"/>
        <v>0</v>
      </c>
      <c r="K108" s="77">
        <v>0</v>
      </c>
      <c r="L108" s="78">
        <v>0</v>
      </c>
      <c r="M108" s="15">
        <f t="shared" si="11"/>
        <v>0</v>
      </c>
      <c r="N108" s="15">
        <f t="shared" si="12"/>
        <v>0</v>
      </c>
      <c r="O108" s="15">
        <f t="shared" si="13"/>
        <v>0</v>
      </c>
      <c r="P108" s="30"/>
    </row>
    <row r="109" spans="1:16" ht="48.75" customHeight="1" x14ac:dyDescent="0.15">
      <c r="A109" s="16" t="s">
        <v>139</v>
      </c>
      <c r="B109" s="17" t="s">
        <v>140</v>
      </c>
      <c r="C109" s="18" t="s">
        <v>9</v>
      </c>
      <c r="D109" s="14">
        <f t="shared" si="14"/>
        <v>0</v>
      </c>
      <c r="E109" s="18"/>
      <c r="F109" s="18"/>
      <c r="G109" s="75">
        <f t="shared" si="15"/>
        <v>0</v>
      </c>
      <c r="H109" s="76"/>
      <c r="I109" s="76"/>
      <c r="J109" s="75">
        <f t="shared" si="16"/>
        <v>0</v>
      </c>
      <c r="K109" s="76"/>
      <c r="L109" s="76"/>
      <c r="M109" s="15">
        <f t="shared" si="11"/>
        <v>0</v>
      </c>
      <c r="N109" s="15">
        <f t="shared" si="12"/>
        <v>0</v>
      </c>
      <c r="O109" s="15">
        <f t="shared" si="13"/>
        <v>0</v>
      </c>
      <c r="P109" s="30"/>
    </row>
    <row r="110" spans="1:16" ht="34.5" customHeight="1" x14ac:dyDescent="0.15">
      <c r="A110" s="16" t="s">
        <v>141</v>
      </c>
      <c r="B110" s="17" t="s">
        <v>142</v>
      </c>
      <c r="C110" s="18" t="s">
        <v>9</v>
      </c>
      <c r="D110" s="61">
        <f t="shared" si="14"/>
        <v>72321</v>
      </c>
      <c r="E110" s="60">
        <v>72321</v>
      </c>
      <c r="F110" s="18"/>
      <c r="G110" s="74">
        <f t="shared" si="15"/>
        <v>72216</v>
      </c>
      <c r="H110" s="77">
        <v>72216</v>
      </c>
      <c r="I110" s="78">
        <v>0</v>
      </c>
      <c r="J110" s="74">
        <f t="shared" si="16"/>
        <v>72384</v>
      </c>
      <c r="K110" s="77">
        <v>72384</v>
      </c>
      <c r="L110" s="78">
        <v>0</v>
      </c>
      <c r="M110" s="15">
        <f t="shared" si="11"/>
        <v>168</v>
      </c>
      <c r="N110" s="15">
        <f t="shared" si="12"/>
        <v>168</v>
      </c>
      <c r="O110" s="15">
        <f t="shared" si="13"/>
        <v>0</v>
      </c>
      <c r="P110" s="69" t="s">
        <v>431</v>
      </c>
    </row>
    <row r="111" spans="1:16" ht="48.75" customHeight="1" x14ac:dyDescent="0.15">
      <c r="A111" s="16" t="s">
        <v>143</v>
      </c>
      <c r="B111" s="17" t="s">
        <v>144</v>
      </c>
      <c r="C111" s="18" t="s">
        <v>9</v>
      </c>
      <c r="D111" s="61">
        <f t="shared" si="14"/>
        <v>29252.799999999999</v>
      </c>
      <c r="E111" s="60">
        <v>29252.799999999999</v>
      </c>
      <c r="F111" s="18"/>
      <c r="G111" s="74">
        <f t="shared" si="15"/>
        <v>22582</v>
      </c>
      <c r="H111" s="77">
        <v>22582</v>
      </c>
      <c r="I111" s="78">
        <v>0</v>
      </c>
      <c r="J111" s="74">
        <f t="shared" si="16"/>
        <v>22619</v>
      </c>
      <c r="K111" s="77">
        <v>22619</v>
      </c>
      <c r="L111" s="78">
        <v>0</v>
      </c>
      <c r="M111" s="15">
        <f t="shared" si="11"/>
        <v>37</v>
      </c>
      <c r="N111" s="15">
        <f t="shared" si="12"/>
        <v>37</v>
      </c>
      <c r="O111" s="15">
        <f t="shared" si="13"/>
        <v>0</v>
      </c>
      <c r="P111" s="69" t="s">
        <v>431</v>
      </c>
    </row>
    <row r="112" spans="1:16" ht="69.75" customHeight="1" x14ac:dyDescent="0.15">
      <c r="A112" s="16" t="s">
        <v>198</v>
      </c>
      <c r="B112" s="17" t="s">
        <v>199</v>
      </c>
      <c r="C112" s="18"/>
      <c r="D112" s="14">
        <f t="shared" si="14"/>
        <v>0</v>
      </c>
      <c r="E112" s="18"/>
      <c r="F112" s="18"/>
      <c r="G112" s="75">
        <f t="shared" si="15"/>
        <v>0</v>
      </c>
      <c r="H112" s="76"/>
      <c r="I112" s="76"/>
      <c r="J112" s="75">
        <f t="shared" si="16"/>
        <v>0</v>
      </c>
      <c r="K112" s="76"/>
      <c r="L112" s="76"/>
      <c r="M112" s="15">
        <f t="shared" si="11"/>
        <v>0</v>
      </c>
      <c r="N112" s="15">
        <f t="shared" si="12"/>
        <v>0</v>
      </c>
      <c r="O112" s="15">
        <f t="shared" si="13"/>
        <v>0</v>
      </c>
      <c r="P112" s="30"/>
    </row>
    <row r="113" spans="1:16" ht="48.75" customHeight="1" x14ac:dyDescent="0.15">
      <c r="A113" s="16" t="s">
        <v>145</v>
      </c>
      <c r="B113" s="17" t="s">
        <v>146</v>
      </c>
      <c r="C113" s="18" t="s">
        <v>9</v>
      </c>
      <c r="D113" s="14">
        <f t="shared" si="14"/>
        <v>0</v>
      </c>
      <c r="E113" s="18"/>
      <c r="F113" s="18"/>
      <c r="G113" s="75">
        <f t="shared" si="15"/>
        <v>0</v>
      </c>
      <c r="H113" s="76"/>
      <c r="I113" s="76"/>
      <c r="J113" s="75">
        <f t="shared" si="16"/>
        <v>0</v>
      </c>
      <c r="K113" s="76"/>
      <c r="L113" s="76"/>
      <c r="M113" s="15">
        <f t="shared" si="11"/>
        <v>0</v>
      </c>
      <c r="N113" s="15">
        <f t="shared" si="12"/>
        <v>0</v>
      </c>
      <c r="O113" s="15">
        <f t="shared" si="13"/>
        <v>0</v>
      </c>
      <c r="P113" s="30"/>
    </row>
    <row r="114" spans="1:16" ht="80.25" customHeight="1" x14ac:dyDescent="0.15">
      <c r="A114" s="16" t="s">
        <v>147</v>
      </c>
      <c r="B114" s="17" t="s">
        <v>148</v>
      </c>
      <c r="C114" s="18" t="s">
        <v>9</v>
      </c>
      <c r="D114" s="14">
        <f t="shared" si="14"/>
        <v>0</v>
      </c>
      <c r="E114" s="18"/>
      <c r="F114" s="18"/>
      <c r="G114" s="74">
        <f t="shared" si="15"/>
        <v>0</v>
      </c>
      <c r="H114" s="77">
        <v>0</v>
      </c>
      <c r="I114" s="78">
        <v>0</v>
      </c>
      <c r="J114" s="74">
        <f t="shared" si="16"/>
        <v>0</v>
      </c>
      <c r="K114" s="77">
        <v>0</v>
      </c>
      <c r="L114" s="78">
        <v>0</v>
      </c>
      <c r="M114" s="15">
        <f t="shared" si="11"/>
        <v>0</v>
      </c>
      <c r="N114" s="15">
        <f t="shared" si="12"/>
        <v>0</v>
      </c>
      <c r="O114" s="15">
        <f t="shared" si="13"/>
        <v>0</v>
      </c>
      <c r="P114" s="30"/>
    </row>
    <row r="115" spans="1:16" ht="28.5" customHeight="1" x14ac:dyDescent="0.15">
      <c r="A115" s="16" t="s">
        <v>149</v>
      </c>
      <c r="B115" s="17" t="s">
        <v>150</v>
      </c>
      <c r="C115" s="18" t="s">
        <v>9</v>
      </c>
      <c r="D115" s="61">
        <f t="shared" si="14"/>
        <v>203</v>
      </c>
      <c r="E115" s="60">
        <v>203</v>
      </c>
      <c r="F115" s="18"/>
      <c r="G115" s="74">
        <f t="shared" si="15"/>
        <v>40</v>
      </c>
      <c r="H115" s="77">
        <v>40</v>
      </c>
      <c r="I115" s="78">
        <v>0</v>
      </c>
      <c r="J115" s="74">
        <f t="shared" si="16"/>
        <v>40</v>
      </c>
      <c r="K115" s="77">
        <v>40</v>
      </c>
      <c r="L115" s="78">
        <v>0</v>
      </c>
      <c r="M115" s="15">
        <f t="shared" si="11"/>
        <v>0</v>
      </c>
      <c r="N115" s="15">
        <f t="shared" si="12"/>
        <v>0</v>
      </c>
      <c r="O115" s="15">
        <f t="shared" si="13"/>
        <v>0</v>
      </c>
      <c r="P115" s="30"/>
    </row>
    <row r="116" spans="1:16" ht="24" customHeight="1" x14ac:dyDescent="0.15">
      <c r="A116" s="16" t="s">
        <v>151</v>
      </c>
      <c r="B116" s="17" t="s">
        <v>152</v>
      </c>
      <c r="C116" s="18" t="s">
        <v>9</v>
      </c>
      <c r="D116" s="14">
        <f t="shared" si="14"/>
        <v>0</v>
      </c>
      <c r="E116" s="18"/>
      <c r="F116" s="18"/>
      <c r="G116" s="75">
        <f t="shared" si="15"/>
        <v>0</v>
      </c>
      <c r="H116" s="76"/>
      <c r="I116" s="76"/>
      <c r="J116" s="75">
        <f t="shared" si="16"/>
        <v>0</v>
      </c>
      <c r="K116" s="76"/>
      <c r="L116" s="76"/>
      <c r="M116" s="15">
        <f t="shared" si="11"/>
        <v>0</v>
      </c>
      <c r="N116" s="15">
        <f t="shared" si="12"/>
        <v>0</v>
      </c>
      <c r="O116" s="15">
        <f t="shared" si="13"/>
        <v>0</v>
      </c>
      <c r="P116" s="30"/>
    </row>
    <row r="117" spans="1:16" ht="24" customHeight="1" x14ac:dyDescent="0.15">
      <c r="A117" s="16" t="s">
        <v>153</v>
      </c>
      <c r="B117" s="17" t="s">
        <v>154</v>
      </c>
      <c r="C117" s="18" t="s">
        <v>9</v>
      </c>
      <c r="D117" s="14">
        <f t="shared" si="14"/>
        <v>936.8</v>
      </c>
      <c r="E117" s="8">
        <v>936.8</v>
      </c>
      <c r="F117" s="8">
        <v>0</v>
      </c>
      <c r="G117" s="74">
        <f t="shared" si="15"/>
        <v>500</v>
      </c>
      <c r="H117" s="77">
        <v>500</v>
      </c>
      <c r="I117" s="78">
        <v>0</v>
      </c>
      <c r="J117" s="74">
        <f t="shared" si="16"/>
        <v>500</v>
      </c>
      <c r="K117" s="77">
        <v>500</v>
      </c>
      <c r="L117" s="78">
        <v>0</v>
      </c>
      <c r="M117" s="15">
        <f t="shared" si="11"/>
        <v>0</v>
      </c>
      <c r="N117" s="15">
        <f t="shared" si="12"/>
        <v>0</v>
      </c>
      <c r="O117" s="15">
        <f t="shared" si="13"/>
        <v>0</v>
      </c>
      <c r="P117" s="30"/>
    </row>
    <row r="118" spans="1:16" ht="36.75" customHeight="1" x14ac:dyDescent="0.15">
      <c r="A118" s="16" t="s">
        <v>155</v>
      </c>
      <c r="B118" s="17" t="s">
        <v>156</v>
      </c>
      <c r="C118" s="18" t="s">
        <v>9</v>
      </c>
      <c r="D118" s="14">
        <f t="shared" si="14"/>
        <v>0</v>
      </c>
      <c r="E118" s="8">
        <v>0</v>
      </c>
      <c r="F118" s="8">
        <v>0</v>
      </c>
      <c r="G118" s="74">
        <f>SUM(H118:I118)</f>
        <v>200</v>
      </c>
      <c r="H118" s="77">
        <v>200</v>
      </c>
      <c r="I118" s="76"/>
      <c r="J118" s="74">
        <f>SUM(K118:L118)</f>
        <v>200</v>
      </c>
      <c r="K118" s="77">
        <v>200</v>
      </c>
      <c r="L118" s="76"/>
      <c r="M118" s="15">
        <f t="shared" si="11"/>
        <v>0</v>
      </c>
      <c r="N118" s="15">
        <f t="shared" si="12"/>
        <v>0</v>
      </c>
      <c r="O118" s="15">
        <f t="shared" si="13"/>
        <v>0</v>
      </c>
      <c r="P118" s="30"/>
    </row>
    <row r="119" spans="1:16" ht="21" x14ac:dyDescent="0.15">
      <c r="A119" s="36">
        <v>1353</v>
      </c>
      <c r="B119" s="17" t="s">
        <v>197</v>
      </c>
      <c r="C119" s="18"/>
      <c r="D119" s="14">
        <f t="shared" si="14"/>
        <v>0</v>
      </c>
      <c r="E119" s="18"/>
      <c r="F119" s="18"/>
      <c r="G119" s="75">
        <f>SUM(H119:I119)</f>
        <v>0</v>
      </c>
      <c r="H119" s="76">
        <v>0</v>
      </c>
      <c r="I119" s="76"/>
      <c r="J119" s="75">
        <f>SUM(K119:L119)</f>
        <v>0</v>
      </c>
      <c r="K119" s="76"/>
      <c r="L119" s="76"/>
      <c r="M119" s="15">
        <f t="shared" si="11"/>
        <v>0</v>
      </c>
      <c r="N119" s="15">
        <f t="shared" si="12"/>
        <v>0</v>
      </c>
      <c r="O119" s="15">
        <f t="shared" si="13"/>
        <v>0</v>
      </c>
      <c r="P119" s="30"/>
    </row>
    <row r="120" spans="1:16" s="6" customFormat="1" ht="50.25" customHeight="1" x14ac:dyDescent="0.15">
      <c r="A120" s="12" t="s">
        <v>157</v>
      </c>
      <c r="B120" s="13" t="s">
        <v>182</v>
      </c>
      <c r="C120" s="14" t="s">
        <v>158</v>
      </c>
      <c r="D120" s="61">
        <f t="shared" si="14"/>
        <v>200</v>
      </c>
      <c r="E120" s="61">
        <f>SUM(E122:E123)</f>
        <v>200</v>
      </c>
      <c r="F120" s="14">
        <f>SUM(F122:F123)</f>
        <v>0</v>
      </c>
      <c r="G120" s="74">
        <f t="shared" ref="G120:G136" si="17">SUM(H120:I120)</f>
        <v>200</v>
      </c>
      <c r="H120" s="74">
        <f>SUM(H122:H123)</f>
        <v>200</v>
      </c>
      <c r="I120" s="75">
        <f>SUM(I122:I123)</f>
        <v>0</v>
      </c>
      <c r="J120" s="74">
        <f t="shared" ref="J120:J136" si="18">SUM(K120:L120)</f>
        <v>200</v>
      </c>
      <c r="K120" s="74">
        <f>SUM(K122:K123)</f>
        <v>200</v>
      </c>
      <c r="L120" s="75">
        <f>SUM(L122:L123)</f>
        <v>0</v>
      </c>
      <c r="M120" s="15">
        <f t="shared" si="11"/>
        <v>0</v>
      </c>
      <c r="N120" s="15">
        <f t="shared" si="12"/>
        <v>0</v>
      </c>
      <c r="O120" s="15">
        <f t="shared" si="13"/>
        <v>0</v>
      </c>
      <c r="P120" s="29"/>
    </row>
    <row r="121" spans="1:16" ht="19.5" customHeight="1" x14ac:dyDescent="0.15">
      <c r="A121" s="16"/>
      <c r="B121" s="17" t="s">
        <v>5</v>
      </c>
      <c r="C121" s="18"/>
      <c r="D121" s="14"/>
      <c r="E121" s="18"/>
      <c r="F121" s="18"/>
      <c r="G121" s="75"/>
      <c r="H121" s="83"/>
      <c r="I121" s="76"/>
      <c r="J121" s="75"/>
      <c r="K121" s="96"/>
      <c r="L121" s="96"/>
      <c r="M121" s="15"/>
      <c r="N121" s="15"/>
      <c r="O121" s="15"/>
      <c r="P121" s="30"/>
    </row>
    <row r="122" spans="1:16" ht="45.75" customHeight="1" x14ac:dyDescent="0.15">
      <c r="A122" s="16" t="s">
        <v>159</v>
      </c>
      <c r="B122" s="17" t="s">
        <v>160</v>
      </c>
      <c r="C122" s="18" t="s">
        <v>9</v>
      </c>
      <c r="D122" s="61">
        <f t="shared" si="14"/>
        <v>200</v>
      </c>
      <c r="E122" s="60">
        <v>200</v>
      </c>
      <c r="F122" s="8">
        <v>0</v>
      </c>
      <c r="G122" s="74">
        <f t="shared" si="17"/>
        <v>200</v>
      </c>
      <c r="H122" s="77">
        <v>200</v>
      </c>
      <c r="I122" s="78">
        <v>0</v>
      </c>
      <c r="J122" s="74">
        <f t="shared" si="18"/>
        <v>200</v>
      </c>
      <c r="K122" s="97">
        <v>200</v>
      </c>
      <c r="L122" s="98">
        <v>0</v>
      </c>
      <c r="M122" s="15">
        <f t="shared" si="11"/>
        <v>0</v>
      </c>
      <c r="N122" s="15">
        <f t="shared" si="12"/>
        <v>0</v>
      </c>
      <c r="O122" s="15">
        <f t="shared" si="13"/>
        <v>0</v>
      </c>
      <c r="P122" s="30"/>
    </row>
    <row r="123" spans="1:16" ht="38.25" customHeight="1" x14ac:dyDescent="0.15">
      <c r="A123" s="16" t="s">
        <v>161</v>
      </c>
      <c r="B123" s="17" t="s">
        <v>162</v>
      </c>
      <c r="C123" s="18" t="s">
        <v>9</v>
      </c>
      <c r="D123" s="14">
        <f t="shared" si="14"/>
        <v>0</v>
      </c>
      <c r="E123" s="18"/>
      <c r="F123" s="18"/>
      <c r="G123" s="75">
        <f t="shared" si="17"/>
        <v>0</v>
      </c>
      <c r="H123" s="76"/>
      <c r="I123" s="76"/>
      <c r="J123" s="75">
        <f t="shared" si="18"/>
        <v>0</v>
      </c>
      <c r="K123" s="96"/>
      <c r="L123" s="96"/>
      <c r="M123" s="15">
        <f t="shared" si="11"/>
        <v>0</v>
      </c>
      <c r="N123" s="15">
        <f t="shared" si="12"/>
        <v>0</v>
      </c>
      <c r="O123" s="15">
        <f t="shared" si="13"/>
        <v>0</v>
      </c>
      <c r="P123" s="30"/>
    </row>
    <row r="124" spans="1:16" s="6" customFormat="1" ht="50.25" customHeight="1" x14ac:dyDescent="0.15">
      <c r="A124" s="12" t="s">
        <v>163</v>
      </c>
      <c r="B124" s="13" t="s">
        <v>164</v>
      </c>
      <c r="C124" s="14" t="s">
        <v>165</v>
      </c>
      <c r="D124" s="14">
        <f t="shared" si="14"/>
        <v>0</v>
      </c>
      <c r="E124" s="14">
        <f>SUM(E126:E127)</f>
        <v>0</v>
      </c>
      <c r="F124" s="14">
        <f>SUM(F126:F127)</f>
        <v>0</v>
      </c>
      <c r="G124" s="75">
        <f t="shared" si="17"/>
        <v>0</v>
      </c>
      <c r="H124" s="75">
        <f>SUM(H126:H127)</f>
        <v>0</v>
      </c>
      <c r="I124" s="75">
        <f>SUM(I126:I127)</f>
        <v>0</v>
      </c>
      <c r="J124" s="75">
        <f t="shared" si="18"/>
        <v>0</v>
      </c>
      <c r="K124" s="75">
        <f>SUM(K126:K127)</f>
        <v>0</v>
      </c>
      <c r="L124" s="75">
        <f>SUM(L126:L127)</f>
        <v>0</v>
      </c>
      <c r="M124" s="15">
        <f t="shared" si="11"/>
        <v>0</v>
      </c>
      <c r="N124" s="15">
        <f t="shared" si="12"/>
        <v>0</v>
      </c>
      <c r="O124" s="15">
        <f t="shared" si="13"/>
        <v>0</v>
      </c>
      <c r="P124" s="29"/>
    </row>
    <row r="125" spans="1:16" ht="20.25" customHeight="1" x14ac:dyDescent="0.15">
      <c r="A125" s="16"/>
      <c r="B125" s="17" t="s">
        <v>5</v>
      </c>
      <c r="C125" s="18"/>
      <c r="D125" s="14"/>
      <c r="E125" s="18"/>
      <c r="F125" s="18"/>
      <c r="G125" s="75"/>
      <c r="H125" s="76"/>
      <c r="I125" s="76"/>
      <c r="J125" s="75"/>
      <c r="K125" s="76"/>
      <c r="L125" s="76"/>
      <c r="M125" s="15"/>
      <c r="N125" s="15"/>
      <c r="O125" s="15"/>
      <c r="P125" s="30"/>
    </row>
    <row r="126" spans="1:16" ht="52.5" x14ac:dyDescent="0.15">
      <c r="A126" s="36">
        <v>1371</v>
      </c>
      <c r="B126" s="17" t="s">
        <v>196</v>
      </c>
      <c r="C126" s="18"/>
      <c r="D126" s="14">
        <f t="shared" si="14"/>
        <v>0</v>
      </c>
      <c r="E126" s="18"/>
      <c r="F126" s="18"/>
      <c r="G126" s="75">
        <f>SUM(H126:I126)</f>
        <v>0</v>
      </c>
      <c r="H126" s="76"/>
      <c r="I126" s="76"/>
      <c r="J126" s="75">
        <f>SUM(K126:L126)</f>
        <v>0</v>
      </c>
      <c r="K126" s="76"/>
      <c r="L126" s="76"/>
      <c r="M126" s="15">
        <f t="shared" si="11"/>
        <v>0</v>
      </c>
      <c r="N126" s="15">
        <f t="shared" si="12"/>
        <v>0</v>
      </c>
      <c r="O126" s="15">
        <f t="shared" si="13"/>
        <v>0</v>
      </c>
      <c r="P126" s="30"/>
    </row>
    <row r="127" spans="1:16" ht="67.5" customHeight="1" x14ac:dyDescent="0.15">
      <c r="A127" s="16" t="s">
        <v>166</v>
      </c>
      <c r="B127" s="17" t="s">
        <v>167</v>
      </c>
      <c r="C127" s="18" t="s">
        <v>9</v>
      </c>
      <c r="D127" s="14">
        <f t="shared" si="14"/>
        <v>0</v>
      </c>
      <c r="E127" s="18"/>
      <c r="F127" s="18"/>
      <c r="G127" s="75">
        <f>SUM(H127:I127)</f>
        <v>0</v>
      </c>
      <c r="H127" s="76"/>
      <c r="I127" s="76"/>
      <c r="J127" s="75">
        <f>SUM(K127:L127)</f>
        <v>0</v>
      </c>
      <c r="K127" s="76"/>
      <c r="L127" s="76"/>
      <c r="M127" s="15">
        <f t="shared" si="11"/>
        <v>0</v>
      </c>
      <c r="N127" s="15">
        <f t="shared" si="12"/>
        <v>0</v>
      </c>
      <c r="O127" s="15">
        <f t="shared" si="13"/>
        <v>0</v>
      </c>
      <c r="P127" s="30"/>
    </row>
    <row r="128" spans="1:16" s="6" customFormat="1" ht="42.75" customHeight="1" x14ac:dyDescent="0.15">
      <c r="A128" s="12" t="s">
        <v>168</v>
      </c>
      <c r="B128" s="13" t="s">
        <v>169</v>
      </c>
      <c r="C128" s="14" t="s">
        <v>170</v>
      </c>
      <c r="D128" s="61">
        <f t="shared" si="14"/>
        <v>0</v>
      </c>
      <c r="E128" s="14">
        <f>SUM(E130:E131)</f>
        <v>0</v>
      </c>
      <c r="F128" s="61">
        <f>SUM(F130:F131)</f>
        <v>0</v>
      </c>
      <c r="G128" s="75">
        <f t="shared" si="17"/>
        <v>0</v>
      </c>
      <c r="H128" s="75">
        <f>SUM(H130:H131)</f>
        <v>0</v>
      </c>
      <c r="I128" s="75">
        <f>SUM(I130:I131)</f>
        <v>0</v>
      </c>
      <c r="J128" s="75">
        <f t="shared" si="18"/>
        <v>0</v>
      </c>
      <c r="K128" s="75">
        <f>SUM(K130:K131)</f>
        <v>0</v>
      </c>
      <c r="L128" s="75">
        <f>SUM(L130:L131)</f>
        <v>0</v>
      </c>
      <c r="M128" s="15">
        <f t="shared" si="11"/>
        <v>0</v>
      </c>
      <c r="N128" s="15">
        <f t="shared" si="12"/>
        <v>0</v>
      </c>
      <c r="O128" s="15">
        <f t="shared" si="13"/>
        <v>0</v>
      </c>
      <c r="P128" s="29"/>
    </row>
    <row r="129" spans="1:16" ht="20.25" customHeight="1" x14ac:dyDescent="0.15">
      <c r="A129" s="16"/>
      <c r="B129" s="17" t="s">
        <v>5</v>
      </c>
      <c r="C129" s="18"/>
      <c r="D129" s="14"/>
      <c r="E129" s="18"/>
      <c r="F129" s="18"/>
      <c r="G129" s="75"/>
      <c r="H129" s="76"/>
      <c r="I129" s="76"/>
      <c r="J129" s="75"/>
      <c r="K129" s="76"/>
      <c r="L129" s="76"/>
      <c r="M129" s="15"/>
      <c r="N129" s="15"/>
      <c r="O129" s="15"/>
      <c r="P129" s="30"/>
    </row>
    <row r="130" spans="1:16" ht="78.75" customHeight="1" x14ac:dyDescent="0.15">
      <c r="A130" s="16" t="s">
        <v>171</v>
      </c>
      <c r="B130" s="17" t="s">
        <v>172</v>
      </c>
      <c r="C130" s="18"/>
      <c r="D130" s="14">
        <f>SUM(E130:F130)</f>
        <v>0</v>
      </c>
      <c r="E130" s="18"/>
      <c r="F130" s="18"/>
      <c r="G130" s="75">
        <f>SUM(H130:I130)</f>
        <v>0</v>
      </c>
      <c r="H130" s="76"/>
      <c r="I130" s="76"/>
      <c r="J130" s="75">
        <f>SUM(K130:L130)</f>
        <v>0</v>
      </c>
      <c r="K130" s="76"/>
      <c r="L130" s="76"/>
      <c r="M130" s="15">
        <f t="shared" si="11"/>
        <v>0</v>
      </c>
      <c r="N130" s="15">
        <f t="shared" si="12"/>
        <v>0</v>
      </c>
      <c r="O130" s="15">
        <f t="shared" si="13"/>
        <v>0</v>
      </c>
      <c r="P130" s="30"/>
    </row>
    <row r="131" spans="1:16" ht="53.25" customHeight="1" x14ac:dyDescent="0.15">
      <c r="A131" s="36">
        <v>1382</v>
      </c>
      <c r="B131" s="17" t="s">
        <v>195</v>
      </c>
      <c r="C131" s="18"/>
      <c r="D131" s="61">
        <f>SUM(E131:F131)</f>
        <v>0</v>
      </c>
      <c r="E131" s="18"/>
      <c r="F131" s="60">
        <v>0</v>
      </c>
      <c r="G131" s="75">
        <f>SUM(H131:I131)</f>
        <v>0</v>
      </c>
      <c r="H131" s="76"/>
      <c r="I131" s="76"/>
      <c r="J131" s="75">
        <f>SUM(K131:L131)</f>
        <v>0</v>
      </c>
      <c r="K131" s="76"/>
      <c r="L131" s="76"/>
      <c r="M131" s="15">
        <f t="shared" si="11"/>
        <v>0</v>
      </c>
      <c r="N131" s="15">
        <f t="shared" si="12"/>
        <v>0</v>
      </c>
      <c r="O131" s="15">
        <f t="shared" si="13"/>
        <v>0</v>
      </c>
      <c r="P131" s="30"/>
    </row>
    <row r="132" spans="1:16" s="6" customFormat="1" ht="42" customHeight="1" x14ac:dyDescent="0.15">
      <c r="A132" s="12" t="s">
        <v>173</v>
      </c>
      <c r="B132" s="13" t="s">
        <v>174</v>
      </c>
      <c r="C132" s="14" t="s">
        <v>175</v>
      </c>
      <c r="D132" s="14">
        <f>SUM(D134+D136)</f>
        <v>340370.6</v>
      </c>
      <c r="E132" s="14">
        <f>SUM(E134:E136)</f>
        <v>340198.6</v>
      </c>
      <c r="F132" s="14">
        <f>SUM(F134:F136)</f>
        <v>289011.09999999998</v>
      </c>
      <c r="G132" s="75">
        <f t="shared" si="17"/>
        <v>0</v>
      </c>
      <c r="H132" s="75">
        <f>SUM(H134:H136)</f>
        <v>0</v>
      </c>
      <c r="I132" s="75">
        <f>SUM(I134:I136)</f>
        <v>0</v>
      </c>
      <c r="J132" s="74">
        <f t="shared" si="18"/>
        <v>15622</v>
      </c>
      <c r="K132" s="74">
        <f>SUM(K134:K136)</f>
        <v>15622</v>
      </c>
      <c r="L132" s="75">
        <f>SUM(L134:L136)</f>
        <v>0</v>
      </c>
      <c r="M132" s="15">
        <f t="shared" si="11"/>
        <v>15622</v>
      </c>
      <c r="N132" s="15">
        <f t="shared" si="12"/>
        <v>15622</v>
      </c>
      <c r="O132" s="15">
        <f t="shared" si="13"/>
        <v>0</v>
      </c>
      <c r="P132" s="29"/>
    </row>
    <row r="133" spans="1:16" ht="12.75" customHeight="1" x14ac:dyDescent="0.15">
      <c r="A133" s="16"/>
      <c r="B133" s="17" t="s">
        <v>5</v>
      </c>
      <c r="C133" s="18"/>
      <c r="D133" s="14"/>
      <c r="E133" s="18"/>
      <c r="F133" s="18"/>
      <c r="G133" s="75"/>
      <c r="H133" s="76"/>
      <c r="I133" s="76"/>
      <c r="J133" s="75"/>
      <c r="K133" s="96"/>
      <c r="L133" s="96"/>
      <c r="M133" s="15"/>
      <c r="N133" s="15"/>
      <c r="O133" s="15"/>
      <c r="P133" s="30"/>
    </row>
    <row r="134" spans="1:16" ht="26.25" customHeight="1" x14ac:dyDescent="0.15">
      <c r="A134" s="16" t="s">
        <v>176</v>
      </c>
      <c r="B134" s="17" t="s">
        <v>177</v>
      </c>
      <c r="C134" s="18" t="s">
        <v>9</v>
      </c>
      <c r="D134" s="61">
        <f t="shared" si="14"/>
        <v>172</v>
      </c>
      <c r="E134" s="18"/>
      <c r="F134" s="60">
        <v>172</v>
      </c>
      <c r="G134" s="75">
        <f t="shared" si="17"/>
        <v>0</v>
      </c>
      <c r="H134" s="76"/>
      <c r="I134" s="76"/>
      <c r="J134" s="75">
        <f t="shared" si="18"/>
        <v>0</v>
      </c>
      <c r="K134" s="96"/>
      <c r="L134" s="96"/>
      <c r="M134" s="15">
        <f t="shared" si="11"/>
        <v>0</v>
      </c>
      <c r="N134" s="15">
        <f t="shared" si="12"/>
        <v>0</v>
      </c>
      <c r="O134" s="15">
        <f t="shared" si="13"/>
        <v>0</v>
      </c>
      <c r="P134" s="30"/>
    </row>
    <row r="135" spans="1:16" ht="27" customHeight="1" x14ac:dyDescent="0.15">
      <c r="A135" s="16" t="s">
        <v>178</v>
      </c>
      <c r="B135" s="17" t="s">
        <v>179</v>
      </c>
      <c r="C135" s="18" t="s">
        <v>9</v>
      </c>
      <c r="D135" s="61">
        <f>SUM(F135)</f>
        <v>288839.09999999998</v>
      </c>
      <c r="E135" s="18"/>
      <c r="F135" s="60">
        <v>288839.09999999998</v>
      </c>
      <c r="G135" s="75">
        <f t="shared" si="17"/>
        <v>0</v>
      </c>
      <c r="H135" s="76"/>
      <c r="I135" s="76"/>
      <c r="J135" s="75">
        <f t="shared" si="18"/>
        <v>0</v>
      </c>
      <c r="K135" s="96"/>
      <c r="L135" s="96"/>
      <c r="M135" s="15">
        <f t="shared" si="11"/>
        <v>0</v>
      </c>
      <c r="N135" s="15">
        <f t="shared" si="12"/>
        <v>0</v>
      </c>
      <c r="O135" s="15">
        <f t="shared" si="13"/>
        <v>0</v>
      </c>
      <c r="P135" s="30"/>
    </row>
    <row r="136" spans="1:16" ht="39.75" customHeight="1" thickBot="1" x14ac:dyDescent="0.2">
      <c r="A136" s="20" t="s">
        <v>180</v>
      </c>
      <c r="B136" s="21" t="s">
        <v>181</v>
      </c>
      <c r="C136" s="22" t="s">
        <v>9</v>
      </c>
      <c r="D136" s="14">
        <f t="shared" si="14"/>
        <v>340198.6</v>
      </c>
      <c r="E136" s="62">
        <v>340198.6</v>
      </c>
      <c r="F136" s="65">
        <v>0</v>
      </c>
      <c r="G136" s="75">
        <f t="shared" si="17"/>
        <v>0</v>
      </c>
      <c r="H136" s="84"/>
      <c r="I136" s="84"/>
      <c r="J136" s="74">
        <f t="shared" si="18"/>
        <v>15622</v>
      </c>
      <c r="K136" s="99">
        <v>15622</v>
      </c>
      <c r="L136" s="100"/>
      <c r="M136" s="15">
        <f t="shared" si="11"/>
        <v>15622</v>
      </c>
      <c r="N136" s="15">
        <f t="shared" si="12"/>
        <v>15622</v>
      </c>
      <c r="O136" s="15">
        <f t="shared" si="13"/>
        <v>0</v>
      </c>
      <c r="P136" s="111" t="s">
        <v>432</v>
      </c>
    </row>
    <row r="137" spans="1:16" x14ac:dyDescent="0.15">
      <c r="A137" s="23"/>
      <c r="B137" s="24"/>
      <c r="C137" s="23"/>
      <c r="D137" s="23"/>
      <c r="E137" s="23"/>
      <c r="F137" s="23"/>
      <c r="G137" s="85"/>
      <c r="H137" s="85"/>
      <c r="I137" s="85"/>
      <c r="J137" s="101"/>
      <c r="K137" s="101"/>
      <c r="L137" s="101"/>
      <c r="M137" s="25"/>
      <c r="N137" s="25"/>
      <c r="O137" s="25"/>
    </row>
    <row r="138" spans="1:16" x14ac:dyDescent="0.15">
      <c r="A138" s="23"/>
      <c r="B138" s="24"/>
      <c r="C138" s="23"/>
      <c r="D138" s="23"/>
      <c r="E138" s="23"/>
      <c r="F138" s="23"/>
      <c r="G138" s="85"/>
      <c r="H138" s="85"/>
      <c r="I138" s="85"/>
      <c r="J138" s="101"/>
      <c r="K138" s="101"/>
      <c r="L138" s="101"/>
      <c r="M138" s="25"/>
      <c r="N138" s="25"/>
      <c r="O138" s="25"/>
    </row>
    <row r="139" spans="1:16" x14ac:dyDescent="0.15">
      <c r="A139" s="23"/>
      <c r="B139" s="24"/>
      <c r="C139" s="23"/>
      <c r="D139" s="23"/>
      <c r="E139" s="23"/>
      <c r="F139" s="23"/>
      <c r="G139" s="85"/>
      <c r="H139" s="85"/>
      <c r="I139" s="85"/>
      <c r="J139" s="101"/>
      <c r="K139" s="101"/>
      <c r="L139" s="101"/>
      <c r="M139" s="25"/>
      <c r="N139" s="25"/>
      <c r="O139" s="25"/>
    </row>
  </sheetData>
  <mergeCells count="17">
    <mergeCell ref="P6:P7"/>
    <mergeCell ref="B5:B7"/>
    <mergeCell ref="A5:A7"/>
    <mergeCell ref="J5:L5"/>
    <mergeCell ref="H6:I6"/>
    <mergeCell ref="C5:C7"/>
    <mergeCell ref="A3:O3"/>
    <mergeCell ref="K6:L6"/>
    <mergeCell ref="J6:J7"/>
    <mergeCell ref="E6:F6"/>
    <mergeCell ref="G6:G7"/>
    <mergeCell ref="D6:D7"/>
    <mergeCell ref="D5:F5"/>
    <mergeCell ref="G5:I5"/>
    <mergeCell ref="M5:O5"/>
    <mergeCell ref="M6:M7"/>
    <mergeCell ref="N6:O6"/>
  </mergeCells>
  <pageMargins left="0" right="0" top="0" bottom="0" header="0" footer="0"/>
  <pageSetup paperSize="9"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0"/>
  <sheetViews>
    <sheetView tabSelected="1" topLeftCell="B1" workbookViewId="0">
      <selection activeCell="S12" sqref="S12"/>
    </sheetView>
  </sheetViews>
  <sheetFormatPr defaultRowHeight="10.5" x14ac:dyDescent="0.15"/>
  <cols>
    <col min="1" max="4" width="9.33203125" style="46"/>
    <col min="5" max="5" width="61.5" style="46" customWidth="1"/>
    <col min="6" max="6" width="13.6640625" style="46" customWidth="1"/>
    <col min="7" max="7" width="12.6640625" style="46" customWidth="1"/>
    <col min="8" max="8" width="11" style="46" customWidth="1"/>
    <col min="9" max="9" width="11.6640625" style="87" customWidth="1"/>
    <col min="10" max="10" width="12.5" style="87" customWidth="1"/>
    <col min="11" max="11" width="10.6640625" style="87" customWidth="1"/>
    <col min="12" max="12" width="12.6640625" style="102" customWidth="1"/>
    <col min="13" max="13" width="15.33203125" style="102" customWidth="1"/>
    <col min="14" max="14" width="13.83203125" style="102" customWidth="1"/>
    <col min="15" max="15" width="12.83203125" style="46" customWidth="1"/>
    <col min="16" max="16" width="11.5" style="46" customWidth="1"/>
    <col min="17" max="17" width="11.83203125" style="46" customWidth="1"/>
    <col min="18" max="16384" width="9.33203125" style="46"/>
  </cols>
  <sheetData>
    <row r="1" spans="1:18" ht="19.5" customHeight="1" x14ac:dyDescent="0.15">
      <c r="I1" s="86"/>
      <c r="J1" s="86"/>
    </row>
    <row r="2" spans="1:18" ht="50.25" customHeight="1" x14ac:dyDescent="0.15"/>
    <row r="3" spans="1:18" ht="45.75" customHeight="1" x14ac:dyDescent="0.15">
      <c r="B3" s="124" t="s">
        <v>419</v>
      </c>
      <c r="C3" s="125"/>
      <c r="D3" s="125"/>
      <c r="E3" s="125"/>
      <c r="F3" s="125"/>
      <c r="G3" s="125"/>
      <c r="H3" s="125"/>
      <c r="I3" s="126"/>
      <c r="J3" s="126"/>
      <c r="K3" s="88"/>
      <c r="L3" s="103"/>
      <c r="M3" s="103"/>
      <c r="N3" s="103"/>
      <c r="O3" s="57"/>
      <c r="P3" s="57"/>
      <c r="Q3" s="57"/>
    </row>
    <row r="4" spans="1:18" ht="11.25" thickBot="1" x14ac:dyDescent="0.2">
      <c r="A4" s="48"/>
      <c r="B4" s="48"/>
      <c r="C4" s="48"/>
      <c r="D4" s="48"/>
      <c r="E4" s="48"/>
      <c r="F4" s="48"/>
      <c r="G4" s="48"/>
      <c r="H4" s="48"/>
    </row>
    <row r="5" spans="1:18" ht="24" customHeight="1" x14ac:dyDescent="0.15">
      <c r="A5" s="133" t="s">
        <v>417</v>
      </c>
      <c r="B5" s="133" t="s">
        <v>238</v>
      </c>
      <c r="C5" s="133" t="s">
        <v>239</v>
      </c>
      <c r="D5" s="133" t="s">
        <v>240</v>
      </c>
      <c r="E5" s="127" t="s">
        <v>237</v>
      </c>
      <c r="F5" s="115" t="s">
        <v>427</v>
      </c>
      <c r="G5" s="115"/>
      <c r="H5" s="115"/>
      <c r="I5" s="116" t="s">
        <v>428</v>
      </c>
      <c r="J5" s="116"/>
      <c r="K5" s="116"/>
      <c r="L5" s="116" t="s">
        <v>429</v>
      </c>
      <c r="M5" s="116"/>
      <c r="N5" s="116"/>
      <c r="O5" s="130" t="s">
        <v>430</v>
      </c>
      <c r="P5" s="131"/>
      <c r="Q5" s="132"/>
    </row>
    <row r="6" spans="1:18" ht="15" customHeight="1" x14ac:dyDescent="0.15">
      <c r="A6" s="134"/>
      <c r="B6" s="134"/>
      <c r="C6" s="134"/>
      <c r="D6" s="134"/>
      <c r="E6" s="128"/>
      <c r="F6" s="114" t="s">
        <v>4</v>
      </c>
      <c r="G6" s="114" t="s">
        <v>5</v>
      </c>
      <c r="H6" s="114"/>
      <c r="I6" s="113" t="s">
        <v>4</v>
      </c>
      <c r="J6" s="113" t="s">
        <v>5</v>
      </c>
      <c r="K6" s="113"/>
      <c r="L6" s="113" t="s">
        <v>4</v>
      </c>
      <c r="M6" s="113" t="s">
        <v>5</v>
      </c>
      <c r="N6" s="113"/>
      <c r="O6" s="114" t="s">
        <v>4</v>
      </c>
      <c r="P6" s="114" t="s">
        <v>5</v>
      </c>
      <c r="Q6" s="114"/>
    </row>
    <row r="7" spans="1:18" ht="76.5" customHeight="1" x14ac:dyDescent="0.15">
      <c r="A7" s="135"/>
      <c r="B7" s="135"/>
      <c r="C7" s="135"/>
      <c r="D7" s="135"/>
      <c r="E7" s="129"/>
      <c r="F7" s="114"/>
      <c r="G7" s="11" t="s">
        <v>6</v>
      </c>
      <c r="H7" s="11" t="s">
        <v>7</v>
      </c>
      <c r="I7" s="113"/>
      <c r="J7" s="72" t="s">
        <v>6</v>
      </c>
      <c r="K7" s="72" t="s">
        <v>7</v>
      </c>
      <c r="L7" s="113"/>
      <c r="M7" s="72" t="s">
        <v>6</v>
      </c>
      <c r="N7" s="72" t="s">
        <v>7</v>
      </c>
      <c r="O7" s="114"/>
      <c r="P7" s="11" t="s">
        <v>6</v>
      </c>
      <c r="Q7" s="11" t="s">
        <v>7</v>
      </c>
    </row>
    <row r="8" spans="1:18" x14ac:dyDescent="0.15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89">
        <v>9</v>
      </c>
      <c r="J8" s="89">
        <v>10</v>
      </c>
      <c r="K8" s="89">
        <v>11</v>
      </c>
      <c r="L8" s="104">
        <v>12</v>
      </c>
      <c r="M8" s="104">
        <v>13</v>
      </c>
      <c r="N8" s="104">
        <v>14</v>
      </c>
      <c r="O8" s="50">
        <v>15</v>
      </c>
      <c r="P8" s="50">
        <v>16</v>
      </c>
      <c r="Q8" s="50">
        <v>17</v>
      </c>
    </row>
    <row r="9" spans="1:18" ht="51" x14ac:dyDescent="0.15">
      <c r="A9" s="53">
        <v>2000</v>
      </c>
      <c r="B9" s="53" t="s">
        <v>242</v>
      </c>
      <c r="C9" s="53" t="s">
        <v>242</v>
      </c>
      <c r="D9" s="53" t="s">
        <v>242</v>
      </c>
      <c r="E9" s="54" t="s">
        <v>241</v>
      </c>
      <c r="F9" s="55">
        <f t="shared" ref="F9:N9" si="0">SUM(F10,F44,F61,F90,F143,F163,F183,F212,F242,F273,F305)</f>
        <v>3003236.4000000004</v>
      </c>
      <c r="G9" s="55">
        <f t="shared" si="0"/>
        <v>2353955.0999999996</v>
      </c>
      <c r="H9" s="55">
        <f t="shared" si="0"/>
        <v>938120.40000000014</v>
      </c>
      <c r="I9" s="90">
        <f t="shared" si="0"/>
        <v>2627924</v>
      </c>
      <c r="J9" s="90">
        <f t="shared" si="0"/>
        <v>2627924</v>
      </c>
      <c r="K9" s="90">
        <f t="shared" si="0"/>
        <v>0</v>
      </c>
      <c r="L9" s="105">
        <f t="shared" si="0"/>
        <v>2971508.4</v>
      </c>
      <c r="M9" s="105">
        <f t="shared" si="0"/>
        <v>2971508.4</v>
      </c>
      <c r="N9" s="105">
        <f t="shared" si="0"/>
        <v>0</v>
      </c>
      <c r="O9" s="108">
        <f>L9-I9</f>
        <v>343584.39999999991</v>
      </c>
      <c r="P9" s="108">
        <f>M9-J9</f>
        <v>343584.39999999991</v>
      </c>
      <c r="Q9" s="108">
        <f>N9-K9</f>
        <v>0</v>
      </c>
      <c r="R9" s="47"/>
    </row>
    <row r="10" spans="1:18" ht="51" x14ac:dyDescent="0.15">
      <c r="A10" s="53">
        <v>2100</v>
      </c>
      <c r="B10" s="53" t="s">
        <v>184</v>
      </c>
      <c r="C10" s="53" t="s">
        <v>183</v>
      </c>
      <c r="D10" s="53" t="s">
        <v>183</v>
      </c>
      <c r="E10" s="54" t="s">
        <v>243</v>
      </c>
      <c r="F10" s="55">
        <f t="shared" ref="F10:N10" si="1">SUM(F12,F17,F21,F26,F29,F32,F35,F38)</f>
        <v>497818.60000000003</v>
      </c>
      <c r="G10" s="55">
        <f t="shared" si="1"/>
        <v>495307.9</v>
      </c>
      <c r="H10" s="55">
        <f t="shared" si="1"/>
        <v>2510.6999999999998</v>
      </c>
      <c r="I10" s="90">
        <f t="shared" si="1"/>
        <v>675724</v>
      </c>
      <c r="J10" s="90">
        <f t="shared" si="1"/>
        <v>670724</v>
      </c>
      <c r="K10" s="90">
        <f t="shared" si="1"/>
        <v>5000</v>
      </c>
      <c r="L10" s="105">
        <f t="shared" si="1"/>
        <v>689536</v>
      </c>
      <c r="M10" s="105">
        <f t="shared" si="1"/>
        <v>686536</v>
      </c>
      <c r="N10" s="105">
        <f t="shared" si="1"/>
        <v>3000</v>
      </c>
      <c r="O10" s="108">
        <f t="shared" ref="O10:O73" si="2">L10-I10</f>
        <v>13812</v>
      </c>
      <c r="P10" s="108">
        <f t="shared" ref="P10:P73" si="3">M10-J10</f>
        <v>15812</v>
      </c>
      <c r="Q10" s="108">
        <f t="shared" ref="Q10:Q73" si="4">N10-K10</f>
        <v>-2000</v>
      </c>
      <c r="R10" s="47"/>
    </row>
    <row r="11" spans="1:18" ht="12.75" x14ac:dyDescent="0.15">
      <c r="A11" s="51"/>
      <c r="B11" s="51"/>
      <c r="C11" s="51"/>
      <c r="D11" s="51"/>
      <c r="E11" s="52" t="s">
        <v>244</v>
      </c>
      <c r="F11" s="56"/>
      <c r="G11" s="56"/>
      <c r="H11" s="56"/>
      <c r="I11" s="91"/>
      <c r="J11" s="91"/>
      <c r="K11" s="91"/>
      <c r="L11" s="106"/>
      <c r="M11" s="106"/>
      <c r="N11" s="106"/>
      <c r="O11" s="108"/>
      <c r="P11" s="108"/>
      <c r="Q11" s="108"/>
      <c r="R11" s="47"/>
    </row>
    <row r="12" spans="1:18" ht="51" x14ac:dyDescent="0.15">
      <c r="A12" s="53">
        <v>2110</v>
      </c>
      <c r="B12" s="53" t="s">
        <v>184</v>
      </c>
      <c r="C12" s="53" t="s">
        <v>184</v>
      </c>
      <c r="D12" s="53" t="s">
        <v>183</v>
      </c>
      <c r="E12" s="54" t="s">
        <v>245</v>
      </c>
      <c r="F12" s="55">
        <f t="shared" ref="F12:N12" si="5">SUM(F14:F16)</f>
        <v>467514.7</v>
      </c>
      <c r="G12" s="55">
        <f t="shared" si="5"/>
        <v>466250</v>
      </c>
      <c r="H12" s="55">
        <f t="shared" si="5"/>
        <v>1264.7</v>
      </c>
      <c r="I12" s="90">
        <f t="shared" si="5"/>
        <v>578890</v>
      </c>
      <c r="J12" s="90">
        <f t="shared" si="5"/>
        <v>573890</v>
      </c>
      <c r="K12" s="90">
        <f t="shared" si="5"/>
        <v>5000</v>
      </c>
      <c r="L12" s="105">
        <f t="shared" si="5"/>
        <v>598900</v>
      </c>
      <c r="M12" s="105">
        <f t="shared" si="5"/>
        <v>595900</v>
      </c>
      <c r="N12" s="105">
        <f t="shared" si="5"/>
        <v>3000</v>
      </c>
      <c r="O12" s="108">
        <f t="shared" si="2"/>
        <v>20010</v>
      </c>
      <c r="P12" s="108">
        <f t="shared" si="3"/>
        <v>22010</v>
      </c>
      <c r="Q12" s="108">
        <f t="shared" si="4"/>
        <v>-2000</v>
      </c>
      <c r="R12" s="47"/>
    </row>
    <row r="13" spans="1:18" ht="12.75" x14ac:dyDescent="0.15">
      <c r="A13" s="51"/>
      <c r="B13" s="51"/>
      <c r="C13" s="51"/>
      <c r="D13" s="51"/>
      <c r="E13" s="52" t="s">
        <v>234</v>
      </c>
      <c r="F13" s="56"/>
      <c r="G13" s="56"/>
      <c r="H13" s="56"/>
      <c r="I13" s="91"/>
      <c r="J13" s="91"/>
      <c r="K13" s="91"/>
      <c r="L13" s="106"/>
      <c r="M13" s="106"/>
      <c r="N13" s="106"/>
      <c r="O13" s="67"/>
      <c r="P13" s="67"/>
      <c r="Q13" s="67"/>
      <c r="R13" s="47"/>
    </row>
    <row r="14" spans="1:18" ht="25.5" x14ac:dyDescent="0.15">
      <c r="A14" s="51">
        <v>2111</v>
      </c>
      <c r="B14" s="51" t="s">
        <v>184</v>
      </c>
      <c r="C14" s="51" t="s">
        <v>184</v>
      </c>
      <c r="D14" s="51" t="s">
        <v>184</v>
      </c>
      <c r="E14" s="52" t="s">
        <v>246</v>
      </c>
      <c r="F14" s="55">
        <f>SUM(G14,H14)</f>
        <v>467514.7</v>
      </c>
      <c r="G14" s="55">
        <v>466250</v>
      </c>
      <c r="H14" s="55">
        <v>1264.7</v>
      </c>
      <c r="I14" s="90">
        <f>SUM(J14,K14)</f>
        <v>578890</v>
      </c>
      <c r="J14" s="90">
        <v>573890</v>
      </c>
      <c r="K14" s="90">
        <v>5000</v>
      </c>
      <c r="L14" s="105">
        <f>SUM(M14,N14)</f>
        <v>598900</v>
      </c>
      <c r="M14" s="105">
        <v>595900</v>
      </c>
      <c r="N14" s="105">
        <v>3000</v>
      </c>
      <c r="O14" s="108">
        <f t="shared" si="2"/>
        <v>20010</v>
      </c>
      <c r="P14" s="108">
        <f t="shared" si="3"/>
        <v>22010</v>
      </c>
      <c r="Q14" s="108">
        <f t="shared" si="4"/>
        <v>-2000</v>
      </c>
      <c r="R14" s="47"/>
    </row>
    <row r="15" spans="1:18" ht="12.75" x14ac:dyDescent="0.15">
      <c r="A15" s="51">
        <v>2112</v>
      </c>
      <c r="B15" s="51" t="s">
        <v>184</v>
      </c>
      <c r="C15" s="51" t="s">
        <v>184</v>
      </c>
      <c r="D15" s="51" t="s">
        <v>188</v>
      </c>
      <c r="E15" s="52" t="s">
        <v>247</v>
      </c>
      <c r="F15" s="55">
        <f>SUM(G15,H15)</f>
        <v>0</v>
      </c>
      <c r="G15" s="55"/>
      <c r="H15" s="55"/>
      <c r="I15" s="90">
        <f>SUM(J15,K15)</f>
        <v>0</v>
      </c>
      <c r="J15" s="90"/>
      <c r="K15" s="90"/>
      <c r="L15" s="105">
        <f>SUM(M15,N15)</f>
        <v>0</v>
      </c>
      <c r="M15" s="105"/>
      <c r="N15" s="105"/>
      <c r="O15" s="108">
        <f t="shared" si="2"/>
        <v>0</v>
      </c>
      <c r="P15" s="108">
        <f t="shared" si="3"/>
        <v>0</v>
      </c>
      <c r="Q15" s="108">
        <f t="shared" si="4"/>
        <v>0</v>
      </c>
      <c r="R15" s="47"/>
    </row>
    <row r="16" spans="1:18" ht="12.75" x14ac:dyDescent="0.15">
      <c r="A16" s="51">
        <v>2113</v>
      </c>
      <c r="B16" s="51" t="s">
        <v>184</v>
      </c>
      <c r="C16" s="51" t="s">
        <v>184</v>
      </c>
      <c r="D16" s="51" t="s">
        <v>185</v>
      </c>
      <c r="E16" s="52" t="s">
        <v>248</v>
      </c>
      <c r="F16" s="55">
        <f>SUM(G16,H16)</f>
        <v>0</v>
      </c>
      <c r="G16" s="55"/>
      <c r="H16" s="55"/>
      <c r="I16" s="90">
        <f>SUM(J16,K16)</f>
        <v>0</v>
      </c>
      <c r="J16" s="90"/>
      <c r="K16" s="90"/>
      <c r="L16" s="105">
        <f>SUM(M16,N16)</f>
        <v>0</v>
      </c>
      <c r="M16" s="105"/>
      <c r="N16" s="105"/>
      <c r="O16" s="108">
        <f t="shared" si="2"/>
        <v>0</v>
      </c>
      <c r="P16" s="108">
        <f t="shared" si="3"/>
        <v>0</v>
      </c>
      <c r="Q16" s="108">
        <f t="shared" si="4"/>
        <v>0</v>
      </c>
      <c r="R16" s="47"/>
    </row>
    <row r="17" spans="1:18" ht="12.75" x14ac:dyDescent="0.15">
      <c r="A17" s="51">
        <v>2120</v>
      </c>
      <c r="B17" s="51" t="s">
        <v>184</v>
      </c>
      <c r="C17" s="51" t="s">
        <v>188</v>
      </c>
      <c r="D17" s="51" t="s">
        <v>183</v>
      </c>
      <c r="E17" s="52" t="s">
        <v>249</v>
      </c>
      <c r="F17" s="55">
        <f t="shared" ref="F17:N17" si="6">SUM(F19:F20)</f>
        <v>0</v>
      </c>
      <c r="G17" s="55">
        <f t="shared" si="6"/>
        <v>0</v>
      </c>
      <c r="H17" s="55">
        <f t="shared" si="6"/>
        <v>0</v>
      </c>
      <c r="I17" s="90">
        <f t="shared" si="6"/>
        <v>0</v>
      </c>
      <c r="J17" s="90">
        <f t="shared" si="6"/>
        <v>0</v>
      </c>
      <c r="K17" s="90">
        <f t="shared" si="6"/>
        <v>0</v>
      </c>
      <c r="L17" s="105">
        <f t="shared" si="6"/>
        <v>0</v>
      </c>
      <c r="M17" s="105">
        <f t="shared" si="6"/>
        <v>0</v>
      </c>
      <c r="N17" s="105">
        <f t="shared" si="6"/>
        <v>0</v>
      </c>
      <c r="O17" s="108">
        <f t="shared" si="2"/>
        <v>0</v>
      </c>
      <c r="P17" s="108">
        <f t="shared" si="3"/>
        <v>0</v>
      </c>
      <c r="Q17" s="108">
        <f t="shared" si="4"/>
        <v>0</v>
      </c>
      <c r="R17" s="47"/>
    </row>
    <row r="18" spans="1:18" ht="12.75" x14ac:dyDescent="0.15">
      <c r="A18" s="51"/>
      <c r="B18" s="51"/>
      <c r="C18" s="51"/>
      <c r="D18" s="51"/>
      <c r="E18" s="52" t="s">
        <v>234</v>
      </c>
      <c r="F18" s="56"/>
      <c r="G18" s="56"/>
      <c r="H18" s="56"/>
      <c r="I18" s="91"/>
      <c r="J18" s="91"/>
      <c r="K18" s="91"/>
      <c r="L18" s="106"/>
      <c r="M18" s="106"/>
      <c r="N18" s="106"/>
      <c r="O18" s="108"/>
      <c r="P18" s="108"/>
      <c r="Q18" s="108"/>
      <c r="R18" s="47"/>
    </row>
    <row r="19" spans="1:18" ht="12.75" x14ac:dyDescent="0.15">
      <c r="A19" s="51">
        <v>2121</v>
      </c>
      <c r="B19" s="51" t="s">
        <v>184</v>
      </c>
      <c r="C19" s="51" t="s">
        <v>188</v>
      </c>
      <c r="D19" s="51" t="s">
        <v>184</v>
      </c>
      <c r="E19" s="52" t="s">
        <v>250</v>
      </c>
      <c r="F19" s="55">
        <f>SUM(G19,H19)</f>
        <v>0</v>
      </c>
      <c r="G19" s="55"/>
      <c r="H19" s="55"/>
      <c r="I19" s="90">
        <f>SUM(J19,K19)</f>
        <v>0</v>
      </c>
      <c r="J19" s="90"/>
      <c r="K19" s="90"/>
      <c r="L19" s="105">
        <f>SUM(M19,N19)</f>
        <v>0</v>
      </c>
      <c r="M19" s="105"/>
      <c r="N19" s="105"/>
      <c r="O19" s="108">
        <f t="shared" si="2"/>
        <v>0</v>
      </c>
      <c r="P19" s="108">
        <f t="shared" si="3"/>
        <v>0</v>
      </c>
      <c r="Q19" s="108">
        <f t="shared" si="4"/>
        <v>0</v>
      </c>
      <c r="R19" s="47"/>
    </row>
    <row r="20" spans="1:18" ht="25.5" x14ac:dyDescent="0.15">
      <c r="A20" s="51">
        <v>2122</v>
      </c>
      <c r="B20" s="51" t="s">
        <v>184</v>
      </c>
      <c r="C20" s="51" t="s">
        <v>188</v>
      </c>
      <c r="D20" s="51" t="s">
        <v>188</v>
      </c>
      <c r="E20" s="52" t="s">
        <v>251</v>
      </c>
      <c r="F20" s="55">
        <f>SUM(G20,H20)</f>
        <v>0</v>
      </c>
      <c r="G20" s="55"/>
      <c r="H20" s="55"/>
      <c r="I20" s="90">
        <f>SUM(J20,K20)</f>
        <v>0</v>
      </c>
      <c r="J20" s="90"/>
      <c r="K20" s="90"/>
      <c r="L20" s="105">
        <f>SUM(M20,N20)</f>
        <v>0</v>
      </c>
      <c r="M20" s="105"/>
      <c r="N20" s="105"/>
      <c r="O20" s="108">
        <f t="shared" si="2"/>
        <v>0</v>
      </c>
      <c r="P20" s="108">
        <f t="shared" si="3"/>
        <v>0</v>
      </c>
      <c r="Q20" s="108">
        <f t="shared" si="4"/>
        <v>0</v>
      </c>
      <c r="R20" s="47"/>
    </row>
    <row r="21" spans="1:18" ht="12.75" x14ac:dyDescent="0.15">
      <c r="A21" s="51">
        <v>2130</v>
      </c>
      <c r="B21" s="51" t="s">
        <v>184</v>
      </c>
      <c r="C21" s="51" t="s">
        <v>185</v>
      </c>
      <c r="D21" s="51" t="s">
        <v>183</v>
      </c>
      <c r="E21" s="52" t="s">
        <v>252</v>
      </c>
      <c r="F21" s="55">
        <f t="shared" ref="F21:N21" si="7">SUM(F23:F25)</f>
        <v>8978</v>
      </c>
      <c r="G21" s="55">
        <f t="shared" si="7"/>
        <v>8978</v>
      </c>
      <c r="H21" s="55">
        <f t="shared" si="7"/>
        <v>0</v>
      </c>
      <c r="I21" s="90">
        <f t="shared" si="7"/>
        <v>11784</v>
      </c>
      <c r="J21" s="90">
        <f t="shared" si="7"/>
        <v>11784</v>
      </c>
      <c r="K21" s="90">
        <f t="shared" si="7"/>
        <v>0</v>
      </c>
      <c r="L21" s="105">
        <f t="shared" si="7"/>
        <v>12286</v>
      </c>
      <c r="M21" s="105">
        <f t="shared" si="7"/>
        <v>12286</v>
      </c>
      <c r="N21" s="105">
        <f t="shared" si="7"/>
        <v>0</v>
      </c>
      <c r="O21" s="108">
        <f t="shared" si="2"/>
        <v>502</v>
      </c>
      <c r="P21" s="108">
        <f t="shared" si="3"/>
        <v>502</v>
      </c>
      <c r="Q21" s="108">
        <f t="shared" si="4"/>
        <v>0</v>
      </c>
      <c r="R21" s="47"/>
    </row>
    <row r="22" spans="1:18" ht="12.75" x14ac:dyDescent="0.15">
      <c r="A22" s="51"/>
      <c r="B22" s="51"/>
      <c r="C22" s="51"/>
      <c r="D22" s="51"/>
      <c r="E22" s="52" t="s">
        <v>234</v>
      </c>
      <c r="F22" s="56"/>
      <c r="G22" s="56"/>
      <c r="H22" s="56"/>
      <c r="I22" s="91"/>
      <c r="J22" s="91"/>
      <c r="K22" s="91"/>
      <c r="L22" s="106"/>
      <c r="M22" s="106"/>
      <c r="N22" s="106"/>
      <c r="O22" s="108"/>
      <c r="P22" s="108"/>
      <c r="Q22" s="108"/>
      <c r="R22" s="47"/>
    </row>
    <row r="23" spans="1:18" ht="25.5" x14ac:dyDescent="0.15">
      <c r="A23" s="51">
        <v>2131</v>
      </c>
      <c r="B23" s="51" t="s">
        <v>184</v>
      </c>
      <c r="C23" s="51" t="s">
        <v>185</v>
      </c>
      <c r="D23" s="51" t="s">
        <v>184</v>
      </c>
      <c r="E23" s="52" t="s">
        <v>253</v>
      </c>
      <c r="F23" s="55">
        <f>SUM(G23,H23)</f>
        <v>0</v>
      </c>
      <c r="G23" s="55"/>
      <c r="H23" s="55"/>
      <c r="I23" s="90">
        <f>SUM(J23,K23)</f>
        <v>0</v>
      </c>
      <c r="J23" s="90"/>
      <c r="K23" s="90"/>
      <c r="L23" s="105">
        <f>SUM(M23,N23)</f>
        <v>0</v>
      </c>
      <c r="M23" s="105"/>
      <c r="N23" s="105"/>
      <c r="O23" s="108">
        <f t="shared" si="2"/>
        <v>0</v>
      </c>
      <c r="P23" s="108">
        <f t="shared" si="3"/>
        <v>0</v>
      </c>
      <c r="Q23" s="108">
        <f t="shared" si="4"/>
        <v>0</v>
      </c>
      <c r="R23" s="47"/>
    </row>
    <row r="24" spans="1:18" ht="25.5" x14ac:dyDescent="0.15">
      <c r="A24" s="51">
        <v>2132</v>
      </c>
      <c r="B24" s="51" t="s">
        <v>184</v>
      </c>
      <c r="C24" s="51" t="s">
        <v>185</v>
      </c>
      <c r="D24" s="51" t="s">
        <v>188</v>
      </c>
      <c r="E24" s="52" t="s">
        <v>254</v>
      </c>
      <c r="F24" s="55">
        <f>SUM(G24,H24)</f>
        <v>0</v>
      </c>
      <c r="G24" s="55"/>
      <c r="H24" s="55"/>
      <c r="I24" s="90">
        <f>SUM(J24,K24)</f>
        <v>0</v>
      </c>
      <c r="J24" s="90"/>
      <c r="K24" s="90"/>
      <c r="L24" s="105">
        <f>SUM(M24,N24)</f>
        <v>0</v>
      </c>
      <c r="M24" s="105"/>
      <c r="N24" s="105"/>
      <c r="O24" s="108">
        <f t="shared" si="2"/>
        <v>0</v>
      </c>
      <c r="P24" s="108">
        <f t="shared" si="3"/>
        <v>0</v>
      </c>
      <c r="Q24" s="108">
        <f t="shared" si="4"/>
        <v>0</v>
      </c>
      <c r="R24" s="47"/>
    </row>
    <row r="25" spans="1:18" ht="12.75" x14ac:dyDescent="0.15">
      <c r="A25" s="51">
        <v>2133</v>
      </c>
      <c r="B25" s="51" t="s">
        <v>184</v>
      </c>
      <c r="C25" s="51" t="s">
        <v>185</v>
      </c>
      <c r="D25" s="51" t="s">
        <v>185</v>
      </c>
      <c r="E25" s="52" t="s">
        <v>255</v>
      </c>
      <c r="F25" s="55">
        <f>SUM(G25,H25)</f>
        <v>8978</v>
      </c>
      <c r="G25" s="55">
        <v>8978</v>
      </c>
      <c r="H25" s="55">
        <v>0</v>
      </c>
      <c r="I25" s="90">
        <f>SUM(J25,K25)</f>
        <v>11784</v>
      </c>
      <c r="J25" s="90">
        <v>11784</v>
      </c>
      <c r="K25" s="90">
        <v>0</v>
      </c>
      <c r="L25" s="105">
        <f>SUM(M25,N25)</f>
        <v>12286</v>
      </c>
      <c r="M25" s="105">
        <v>12286</v>
      </c>
      <c r="N25" s="105">
        <v>0</v>
      </c>
      <c r="O25" s="108">
        <f t="shared" si="2"/>
        <v>502</v>
      </c>
      <c r="P25" s="108">
        <f t="shared" si="3"/>
        <v>502</v>
      </c>
      <c r="Q25" s="108">
        <f t="shared" si="4"/>
        <v>0</v>
      </c>
      <c r="R25" s="47"/>
    </row>
    <row r="26" spans="1:18" ht="12.75" x14ac:dyDescent="0.15">
      <c r="A26" s="51">
        <v>2140</v>
      </c>
      <c r="B26" s="51" t="s">
        <v>184</v>
      </c>
      <c r="C26" s="51" t="s">
        <v>189</v>
      </c>
      <c r="D26" s="51" t="s">
        <v>183</v>
      </c>
      <c r="E26" s="52" t="s">
        <v>256</v>
      </c>
      <c r="F26" s="55">
        <f t="shared" ref="F26:N26" si="8">SUM(F28)</f>
        <v>0</v>
      </c>
      <c r="G26" s="55">
        <f t="shared" si="8"/>
        <v>0</v>
      </c>
      <c r="H26" s="55">
        <f>H23</f>
        <v>0</v>
      </c>
      <c r="I26" s="90">
        <f t="shared" si="8"/>
        <v>0</v>
      </c>
      <c r="J26" s="90">
        <f t="shared" si="8"/>
        <v>0</v>
      </c>
      <c r="K26" s="90">
        <f t="shared" si="8"/>
        <v>0</v>
      </c>
      <c r="L26" s="105">
        <f t="shared" si="8"/>
        <v>0</v>
      </c>
      <c r="M26" s="105">
        <f t="shared" si="8"/>
        <v>0</v>
      </c>
      <c r="N26" s="105">
        <f t="shared" si="8"/>
        <v>0</v>
      </c>
      <c r="O26" s="108">
        <f t="shared" si="2"/>
        <v>0</v>
      </c>
      <c r="P26" s="108">
        <f t="shared" si="3"/>
        <v>0</v>
      </c>
      <c r="Q26" s="108">
        <f t="shared" si="4"/>
        <v>0</v>
      </c>
      <c r="R26" s="47"/>
    </row>
    <row r="27" spans="1:18" ht="12.75" x14ac:dyDescent="0.15">
      <c r="A27" s="51"/>
      <c r="B27" s="51"/>
      <c r="C27" s="51"/>
      <c r="D27" s="51"/>
      <c r="E27" s="52" t="s">
        <v>234</v>
      </c>
      <c r="F27" s="56"/>
      <c r="G27" s="56"/>
      <c r="H27" s="56"/>
      <c r="I27" s="91"/>
      <c r="J27" s="91"/>
      <c r="K27" s="91"/>
      <c r="L27" s="106"/>
      <c r="M27" s="106"/>
      <c r="N27" s="106"/>
      <c r="O27" s="108"/>
      <c r="P27" s="108"/>
      <c r="Q27" s="108"/>
      <c r="R27" s="47"/>
    </row>
    <row r="28" spans="1:18" ht="12.75" x14ac:dyDescent="0.15">
      <c r="A28" s="51">
        <v>2141</v>
      </c>
      <c r="B28" s="51" t="s">
        <v>184</v>
      </c>
      <c r="C28" s="51" t="s">
        <v>189</v>
      </c>
      <c r="D28" s="51" t="s">
        <v>184</v>
      </c>
      <c r="E28" s="52" t="s">
        <v>257</v>
      </c>
      <c r="F28" s="55">
        <f>SUM(G28,H28)</f>
        <v>0</v>
      </c>
      <c r="G28" s="55"/>
      <c r="H28" s="55"/>
      <c r="I28" s="90">
        <f>SUM(J28,K28)</f>
        <v>0</v>
      </c>
      <c r="J28" s="90"/>
      <c r="K28" s="90"/>
      <c r="L28" s="105">
        <f>SUM(M28,N28)</f>
        <v>0</v>
      </c>
      <c r="M28" s="105"/>
      <c r="N28" s="105"/>
      <c r="O28" s="108">
        <f t="shared" si="2"/>
        <v>0</v>
      </c>
      <c r="P28" s="108">
        <f t="shared" si="3"/>
        <v>0</v>
      </c>
      <c r="Q28" s="108">
        <f t="shared" si="4"/>
        <v>0</v>
      </c>
      <c r="R28" s="47"/>
    </row>
    <row r="29" spans="1:18" ht="25.5" x14ac:dyDescent="0.15">
      <c r="A29" s="51">
        <v>2150</v>
      </c>
      <c r="B29" s="51" t="s">
        <v>184</v>
      </c>
      <c r="C29" s="51" t="s">
        <v>186</v>
      </c>
      <c r="D29" s="51" t="s">
        <v>183</v>
      </c>
      <c r="E29" s="52" t="s">
        <v>258</v>
      </c>
      <c r="F29" s="55">
        <f t="shared" ref="F29:N29" si="9">SUM(F31)</f>
        <v>0</v>
      </c>
      <c r="G29" s="55">
        <f t="shared" si="9"/>
        <v>0</v>
      </c>
      <c r="H29" s="55">
        <f t="shared" si="9"/>
        <v>0</v>
      </c>
      <c r="I29" s="90">
        <f t="shared" si="9"/>
        <v>0</v>
      </c>
      <c r="J29" s="90">
        <f t="shared" si="9"/>
        <v>0</v>
      </c>
      <c r="K29" s="90">
        <f t="shared" si="9"/>
        <v>0</v>
      </c>
      <c r="L29" s="105">
        <f t="shared" si="9"/>
        <v>0</v>
      </c>
      <c r="M29" s="105">
        <f t="shared" si="9"/>
        <v>0</v>
      </c>
      <c r="N29" s="105">
        <f t="shared" si="9"/>
        <v>0</v>
      </c>
      <c r="O29" s="108">
        <f t="shared" si="2"/>
        <v>0</v>
      </c>
      <c r="P29" s="108">
        <f t="shared" si="3"/>
        <v>0</v>
      </c>
      <c r="Q29" s="108">
        <f t="shared" si="4"/>
        <v>0</v>
      </c>
      <c r="R29" s="47"/>
    </row>
    <row r="30" spans="1:18" ht="12.75" x14ac:dyDescent="0.15">
      <c r="A30" s="51"/>
      <c r="B30" s="51"/>
      <c r="C30" s="51"/>
      <c r="D30" s="51"/>
      <c r="E30" s="52" t="s">
        <v>234</v>
      </c>
      <c r="F30" s="56"/>
      <c r="G30" s="56"/>
      <c r="H30" s="56"/>
      <c r="I30" s="91"/>
      <c r="J30" s="91"/>
      <c r="K30" s="91"/>
      <c r="L30" s="106"/>
      <c r="M30" s="106"/>
      <c r="N30" s="106"/>
      <c r="O30" s="108"/>
      <c r="P30" s="108"/>
      <c r="Q30" s="108"/>
      <c r="R30" s="47"/>
    </row>
    <row r="31" spans="1:18" ht="25.5" x14ac:dyDescent="0.15">
      <c r="A31" s="51">
        <v>2151</v>
      </c>
      <c r="B31" s="51" t="s">
        <v>184</v>
      </c>
      <c r="C31" s="51" t="s">
        <v>186</v>
      </c>
      <c r="D31" s="51" t="s">
        <v>184</v>
      </c>
      <c r="E31" s="52" t="s">
        <v>259</v>
      </c>
      <c r="F31" s="55">
        <f>SUM(G31,H31)</f>
        <v>0</v>
      </c>
      <c r="G31" s="55"/>
      <c r="H31" s="55"/>
      <c r="I31" s="90">
        <f>SUM(J31,K31)</f>
        <v>0</v>
      </c>
      <c r="J31" s="90"/>
      <c r="K31" s="90"/>
      <c r="L31" s="105">
        <f>SUM(M31,N31)</f>
        <v>0</v>
      </c>
      <c r="M31" s="105"/>
      <c r="N31" s="105"/>
      <c r="O31" s="108">
        <f t="shared" si="2"/>
        <v>0</v>
      </c>
      <c r="P31" s="108">
        <f t="shared" si="3"/>
        <v>0</v>
      </c>
      <c r="Q31" s="108">
        <f t="shared" si="4"/>
        <v>0</v>
      </c>
      <c r="R31" s="47"/>
    </row>
    <row r="32" spans="1:18" ht="25.5" x14ac:dyDescent="0.15">
      <c r="A32" s="51">
        <v>2160</v>
      </c>
      <c r="B32" s="51" t="s">
        <v>184</v>
      </c>
      <c r="C32" s="51" t="s">
        <v>187</v>
      </c>
      <c r="D32" s="51" t="s">
        <v>183</v>
      </c>
      <c r="E32" s="52" t="s">
        <v>260</v>
      </c>
      <c r="F32" s="55">
        <f t="shared" ref="F32:N32" si="10">SUM(F34)</f>
        <v>21325.9</v>
      </c>
      <c r="G32" s="55">
        <f t="shared" si="10"/>
        <v>20079.900000000001</v>
      </c>
      <c r="H32" s="55">
        <f t="shared" si="10"/>
        <v>1246</v>
      </c>
      <c r="I32" s="90">
        <f t="shared" si="10"/>
        <v>85050</v>
      </c>
      <c r="J32" s="90">
        <f t="shared" si="10"/>
        <v>85050</v>
      </c>
      <c r="K32" s="90">
        <f t="shared" si="10"/>
        <v>0</v>
      </c>
      <c r="L32" s="105">
        <f t="shared" si="10"/>
        <v>78350</v>
      </c>
      <c r="M32" s="105">
        <f t="shared" si="10"/>
        <v>78350</v>
      </c>
      <c r="N32" s="105">
        <f t="shared" si="10"/>
        <v>0</v>
      </c>
      <c r="O32" s="108">
        <f t="shared" si="2"/>
        <v>-6700</v>
      </c>
      <c r="P32" s="108">
        <f t="shared" si="3"/>
        <v>-6700</v>
      </c>
      <c r="Q32" s="108">
        <f t="shared" si="4"/>
        <v>0</v>
      </c>
      <c r="R32" s="47"/>
    </row>
    <row r="33" spans="1:18" ht="12.75" x14ac:dyDescent="0.15">
      <c r="A33" s="51"/>
      <c r="B33" s="51"/>
      <c r="C33" s="51"/>
      <c r="D33" s="51"/>
      <c r="E33" s="52" t="s">
        <v>234</v>
      </c>
      <c r="F33" s="56"/>
      <c r="G33" s="56"/>
      <c r="H33" s="56"/>
      <c r="I33" s="91"/>
      <c r="J33" s="91"/>
      <c r="K33" s="91"/>
      <c r="L33" s="106"/>
      <c r="M33" s="106"/>
      <c r="N33" s="106"/>
      <c r="O33" s="108"/>
      <c r="P33" s="108"/>
      <c r="Q33" s="108"/>
      <c r="R33" s="47"/>
    </row>
    <row r="34" spans="1:18" ht="25.5" x14ac:dyDescent="0.15">
      <c r="A34" s="51">
        <v>2161</v>
      </c>
      <c r="B34" s="51" t="s">
        <v>184</v>
      </c>
      <c r="C34" s="51" t="s">
        <v>187</v>
      </c>
      <c r="D34" s="51" t="s">
        <v>184</v>
      </c>
      <c r="E34" s="52" t="s">
        <v>261</v>
      </c>
      <c r="F34" s="55">
        <f>SUM(G34,H34)</f>
        <v>21325.9</v>
      </c>
      <c r="G34" s="55">
        <v>20079.900000000001</v>
      </c>
      <c r="H34" s="55">
        <v>1246</v>
      </c>
      <c r="I34" s="90">
        <f>SUM(J34,K34)</f>
        <v>85050</v>
      </c>
      <c r="J34" s="90">
        <v>85050</v>
      </c>
      <c r="K34" s="90">
        <v>0</v>
      </c>
      <c r="L34" s="105">
        <f>SUM(M34,N34)</f>
        <v>78350</v>
      </c>
      <c r="M34" s="105">
        <v>78350</v>
      </c>
      <c r="N34" s="105">
        <v>0</v>
      </c>
      <c r="O34" s="108">
        <f t="shared" si="2"/>
        <v>-6700</v>
      </c>
      <c r="P34" s="108">
        <f t="shared" si="3"/>
        <v>-6700</v>
      </c>
      <c r="Q34" s="108">
        <f t="shared" si="4"/>
        <v>0</v>
      </c>
      <c r="R34" s="47"/>
    </row>
    <row r="35" spans="1:18" ht="12.75" x14ac:dyDescent="0.15">
      <c r="A35" s="51">
        <v>2170</v>
      </c>
      <c r="B35" s="51" t="s">
        <v>184</v>
      </c>
      <c r="C35" s="51" t="s">
        <v>190</v>
      </c>
      <c r="D35" s="51" t="s">
        <v>183</v>
      </c>
      <c r="E35" s="52" t="s">
        <v>262</v>
      </c>
      <c r="F35" s="55">
        <f t="shared" ref="F35:N35" si="11">SUM(F37)</f>
        <v>0</v>
      </c>
      <c r="G35" s="55">
        <f t="shared" si="11"/>
        <v>0</v>
      </c>
      <c r="H35" s="55">
        <f t="shared" si="11"/>
        <v>0</v>
      </c>
      <c r="I35" s="90">
        <f t="shared" si="11"/>
        <v>0</v>
      </c>
      <c r="J35" s="90">
        <f t="shared" si="11"/>
        <v>0</v>
      </c>
      <c r="K35" s="90">
        <f t="shared" si="11"/>
        <v>0</v>
      </c>
      <c r="L35" s="105">
        <f t="shared" si="11"/>
        <v>0</v>
      </c>
      <c r="M35" s="105">
        <f t="shared" si="11"/>
        <v>0</v>
      </c>
      <c r="N35" s="105">
        <f t="shared" si="11"/>
        <v>0</v>
      </c>
      <c r="O35" s="108">
        <f t="shared" si="2"/>
        <v>0</v>
      </c>
      <c r="P35" s="108">
        <f t="shared" si="3"/>
        <v>0</v>
      </c>
      <c r="Q35" s="108">
        <f t="shared" si="4"/>
        <v>0</v>
      </c>
      <c r="R35" s="47"/>
    </row>
    <row r="36" spans="1:18" ht="12.75" x14ac:dyDescent="0.15">
      <c r="A36" s="51"/>
      <c r="B36" s="51"/>
      <c r="C36" s="51"/>
      <c r="D36" s="51"/>
      <c r="E36" s="52" t="s">
        <v>234</v>
      </c>
      <c r="F36" s="56"/>
      <c r="G36" s="56"/>
      <c r="H36" s="56"/>
      <c r="I36" s="91"/>
      <c r="J36" s="91"/>
      <c r="K36" s="91"/>
      <c r="L36" s="106"/>
      <c r="M36" s="106"/>
      <c r="N36" s="106"/>
      <c r="O36" s="108"/>
      <c r="P36" s="108"/>
      <c r="Q36" s="108"/>
      <c r="R36" s="47"/>
    </row>
    <row r="37" spans="1:18" ht="12.75" x14ac:dyDescent="0.15">
      <c r="A37" s="51">
        <v>2171</v>
      </c>
      <c r="B37" s="51" t="s">
        <v>184</v>
      </c>
      <c r="C37" s="51" t="s">
        <v>190</v>
      </c>
      <c r="D37" s="51" t="s">
        <v>184</v>
      </c>
      <c r="E37" s="52" t="s">
        <v>262</v>
      </c>
      <c r="F37" s="55">
        <f>SUM(G37,H37)</f>
        <v>0</v>
      </c>
      <c r="G37" s="55"/>
      <c r="H37" s="55"/>
      <c r="I37" s="90">
        <f>SUM(J37,K37)</f>
        <v>0</v>
      </c>
      <c r="J37" s="90"/>
      <c r="K37" s="90"/>
      <c r="L37" s="105">
        <f>SUM(M37,N37)</f>
        <v>0</v>
      </c>
      <c r="M37" s="105"/>
      <c r="N37" s="105"/>
      <c r="O37" s="108">
        <f t="shared" si="2"/>
        <v>0</v>
      </c>
      <c r="P37" s="108">
        <f t="shared" si="3"/>
        <v>0</v>
      </c>
      <c r="Q37" s="108">
        <f t="shared" si="4"/>
        <v>0</v>
      </c>
      <c r="R37" s="47"/>
    </row>
    <row r="38" spans="1:18" ht="25.5" x14ac:dyDescent="0.15">
      <c r="A38" s="51">
        <v>2180</v>
      </c>
      <c r="B38" s="51" t="s">
        <v>184</v>
      </c>
      <c r="C38" s="51" t="s">
        <v>264</v>
      </c>
      <c r="D38" s="51" t="s">
        <v>183</v>
      </c>
      <c r="E38" s="52" t="s">
        <v>263</v>
      </c>
      <c r="F38" s="55">
        <f t="shared" ref="F38:N38" si="12">SUM(F40)</f>
        <v>0</v>
      </c>
      <c r="G38" s="55">
        <f t="shared" si="12"/>
        <v>0</v>
      </c>
      <c r="H38" s="55">
        <f t="shared" si="12"/>
        <v>0</v>
      </c>
      <c r="I38" s="90">
        <f t="shared" si="12"/>
        <v>0</v>
      </c>
      <c r="J38" s="90">
        <f t="shared" si="12"/>
        <v>0</v>
      </c>
      <c r="K38" s="90">
        <f t="shared" si="12"/>
        <v>0</v>
      </c>
      <c r="L38" s="105">
        <f t="shared" si="12"/>
        <v>0</v>
      </c>
      <c r="M38" s="105">
        <f t="shared" si="12"/>
        <v>0</v>
      </c>
      <c r="N38" s="105">
        <f t="shared" si="12"/>
        <v>0</v>
      </c>
      <c r="O38" s="108">
        <f t="shared" si="2"/>
        <v>0</v>
      </c>
      <c r="P38" s="108">
        <f t="shared" si="3"/>
        <v>0</v>
      </c>
      <c r="Q38" s="108">
        <f t="shared" si="4"/>
        <v>0</v>
      </c>
      <c r="R38" s="47"/>
    </row>
    <row r="39" spans="1:18" ht="12.75" x14ac:dyDescent="0.15">
      <c r="A39" s="51"/>
      <c r="B39" s="51"/>
      <c r="C39" s="51"/>
      <c r="D39" s="51"/>
      <c r="E39" s="52" t="s">
        <v>234</v>
      </c>
      <c r="F39" s="56"/>
      <c r="G39" s="56"/>
      <c r="H39" s="56"/>
      <c r="I39" s="91"/>
      <c r="J39" s="91"/>
      <c r="K39" s="91"/>
      <c r="L39" s="106"/>
      <c r="M39" s="106"/>
      <c r="N39" s="106"/>
      <c r="O39" s="108"/>
      <c r="P39" s="108"/>
      <c r="Q39" s="108"/>
      <c r="R39" s="47"/>
    </row>
    <row r="40" spans="1:18" ht="25.5" x14ac:dyDescent="0.15">
      <c r="A40" s="51">
        <v>2181</v>
      </c>
      <c r="B40" s="51" t="s">
        <v>184</v>
      </c>
      <c r="C40" s="51" t="s">
        <v>264</v>
      </c>
      <c r="D40" s="51" t="s">
        <v>184</v>
      </c>
      <c r="E40" s="52" t="s">
        <v>263</v>
      </c>
      <c r="F40" s="55">
        <f t="shared" ref="F40:N40" si="13">SUM(F42:F43)</f>
        <v>0</v>
      </c>
      <c r="G40" s="55">
        <f t="shared" si="13"/>
        <v>0</v>
      </c>
      <c r="H40" s="55">
        <f t="shared" si="13"/>
        <v>0</v>
      </c>
      <c r="I40" s="90">
        <f t="shared" si="13"/>
        <v>0</v>
      </c>
      <c r="J40" s="90">
        <f t="shared" si="13"/>
        <v>0</v>
      </c>
      <c r="K40" s="90">
        <f t="shared" si="13"/>
        <v>0</v>
      </c>
      <c r="L40" s="105">
        <f t="shared" si="13"/>
        <v>0</v>
      </c>
      <c r="M40" s="105">
        <f t="shared" si="13"/>
        <v>0</v>
      </c>
      <c r="N40" s="105">
        <f t="shared" si="13"/>
        <v>0</v>
      </c>
      <c r="O40" s="108">
        <f t="shared" si="2"/>
        <v>0</v>
      </c>
      <c r="P40" s="108">
        <f t="shared" si="3"/>
        <v>0</v>
      </c>
      <c r="Q40" s="108">
        <f t="shared" si="4"/>
        <v>0</v>
      </c>
      <c r="R40" s="47"/>
    </row>
    <row r="41" spans="1:18" ht="12.75" x14ac:dyDescent="0.15">
      <c r="A41" s="51"/>
      <c r="B41" s="51"/>
      <c r="C41" s="51"/>
      <c r="D41" s="51"/>
      <c r="E41" s="52" t="s">
        <v>234</v>
      </c>
      <c r="F41" s="56"/>
      <c r="G41" s="56"/>
      <c r="H41" s="56"/>
      <c r="I41" s="91"/>
      <c r="J41" s="91"/>
      <c r="K41" s="91"/>
      <c r="L41" s="106"/>
      <c r="M41" s="106"/>
      <c r="N41" s="106"/>
      <c r="O41" s="108"/>
      <c r="P41" s="108"/>
      <c r="Q41" s="108"/>
      <c r="R41" s="47"/>
    </row>
    <row r="42" spans="1:18" ht="12.75" x14ac:dyDescent="0.15">
      <c r="A42" s="51">
        <v>2182</v>
      </c>
      <c r="B42" s="51" t="s">
        <v>184</v>
      </c>
      <c r="C42" s="51" t="s">
        <v>264</v>
      </c>
      <c r="D42" s="51" t="s">
        <v>184</v>
      </c>
      <c r="E42" s="52" t="s">
        <v>265</v>
      </c>
      <c r="F42" s="55">
        <f>SUM(G42,H42)</f>
        <v>0</v>
      </c>
      <c r="G42" s="55"/>
      <c r="H42" s="55"/>
      <c r="I42" s="90">
        <f>SUM(J42,K42)</f>
        <v>0</v>
      </c>
      <c r="J42" s="90"/>
      <c r="K42" s="90"/>
      <c r="L42" s="105">
        <f>SUM(M42,N42)</f>
        <v>0</v>
      </c>
      <c r="M42" s="105"/>
      <c r="N42" s="105"/>
      <c r="O42" s="108">
        <f t="shared" si="2"/>
        <v>0</v>
      </c>
      <c r="P42" s="108">
        <f t="shared" si="3"/>
        <v>0</v>
      </c>
      <c r="Q42" s="108">
        <f t="shared" si="4"/>
        <v>0</v>
      </c>
      <c r="R42" s="47"/>
    </row>
    <row r="43" spans="1:18" ht="12.75" x14ac:dyDescent="0.15">
      <c r="A43" s="51">
        <v>2183</v>
      </c>
      <c r="B43" s="51" t="s">
        <v>184</v>
      </c>
      <c r="C43" s="51" t="s">
        <v>264</v>
      </c>
      <c r="D43" s="51" t="s">
        <v>184</v>
      </c>
      <c r="E43" s="52" t="s">
        <v>266</v>
      </c>
      <c r="F43" s="55">
        <f>SUM(G43,H43)</f>
        <v>0</v>
      </c>
      <c r="G43" s="55"/>
      <c r="H43" s="55"/>
      <c r="I43" s="90">
        <f>SUM(J43,K43)</f>
        <v>0</v>
      </c>
      <c r="J43" s="90"/>
      <c r="K43" s="90"/>
      <c r="L43" s="105">
        <f>SUM(M43,N43)</f>
        <v>0</v>
      </c>
      <c r="M43" s="105"/>
      <c r="N43" s="105"/>
      <c r="O43" s="108">
        <f t="shared" si="2"/>
        <v>0</v>
      </c>
      <c r="P43" s="108">
        <f t="shared" si="3"/>
        <v>0</v>
      </c>
      <c r="Q43" s="108">
        <f t="shared" si="4"/>
        <v>0</v>
      </c>
      <c r="R43" s="47"/>
    </row>
    <row r="44" spans="1:18" ht="25.5" x14ac:dyDescent="0.15">
      <c r="A44" s="51">
        <v>2200</v>
      </c>
      <c r="B44" s="51" t="s">
        <v>188</v>
      </c>
      <c r="C44" s="51" t="s">
        <v>183</v>
      </c>
      <c r="D44" s="51" t="s">
        <v>183</v>
      </c>
      <c r="E44" s="52" t="s">
        <v>267</v>
      </c>
      <c r="F44" s="55">
        <f t="shared" ref="F44:N44" si="14">SUM(F46,F49,F52,F55,F58)</f>
        <v>1707.6</v>
      </c>
      <c r="G44" s="55">
        <f t="shared" si="14"/>
        <v>1707.6</v>
      </c>
      <c r="H44" s="55">
        <f t="shared" si="14"/>
        <v>0</v>
      </c>
      <c r="I44" s="90">
        <f t="shared" si="14"/>
        <v>4000</v>
      </c>
      <c r="J44" s="90">
        <f t="shared" si="14"/>
        <v>4000</v>
      </c>
      <c r="K44" s="90">
        <f t="shared" si="14"/>
        <v>0</v>
      </c>
      <c r="L44" s="105">
        <f t="shared" si="14"/>
        <v>4000</v>
      </c>
      <c r="M44" s="105">
        <f t="shared" si="14"/>
        <v>4000</v>
      </c>
      <c r="N44" s="105">
        <f t="shared" si="14"/>
        <v>0</v>
      </c>
      <c r="O44" s="108">
        <f t="shared" si="2"/>
        <v>0</v>
      </c>
      <c r="P44" s="108">
        <f t="shared" si="3"/>
        <v>0</v>
      </c>
      <c r="Q44" s="108">
        <f t="shared" si="4"/>
        <v>0</v>
      </c>
      <c r="R44" s="47"/>
    </row>
    <row r="45" spans="1:18" ht="12.75" x14ac:dyDescent="0.15">
      <c r="A45" s="51"/>
      <c r="B45" s="51"/>
      <c r="C45" s="51"/>
      <c r="D45" s="51"/>
      <c r="E45" s="52" t="s">
        <v>244</v>
      </c>
      <c r="F45" s="56"/>
      <c r="G45" s="56"/>
      <c r="H45" s="56"/>
      <c r="I45" s="91"/>
      <c r="J45" s="91"/>
      <c r="K45" s="91"/>
      <c r="L45" s="106"/>
      <c r="M45" s="106"/>
      <c r="N45" s="106"/>
      <c r="O45" s="108"/>
      <c r="P45" s="108"/>
      <c r="Q45" s="108"/>
      <c r="R45" s="47"/>
    </row>
    <row r="46" spans="1:18" ht="12.75" x14ac:dyDescent="0.15">
      <c r="A46" s="51">
        <v>2210</v>
      </c>
      <c r="B46" s="51" t="s">
        <v>188</v>
      </c>
      <c r="C46" s="51" t="s">
        <v>184</v>
      </c>
      <c r="D46" s="51" t="s">
        <v>183</v>
      </c>
      <c r="E46" s="52" t="s">
        <v>268</v>
      </c>
      <c r="F46" s="55">
        <f t="shared" ref="F46:N46" si="15">SUM(F48)</f>
        <v>1707.6</v>
      </c>
      <c r="G46" s="55">
        <f t="shared" si="15"/>
        <v>1707.6</v>
      </c>
      <c r="H46" s="55">
        <f t="shared" si="15"/>
        <v>0</v>
      </c>
      <c r="I46" s="90">
        <f t="shared" si="15"/>
        <v>4000</v>
      </c>
      <c r="J46" s="90">
        <f t="shared" si="15"/>
        <v>4000</v>
      </c>
      <c r="K46" s="90">
        <f t="shared" si="15"/>
        <v>0</v>
      </c>
      <c r="L46" s="105">
        <f t="shared" si="15"/>
        <v>4000</v>
      </c>
      <c r="M46" s="105">
        <f t="shared" si="15"/>
        <v>4000</v>
      </c>
      <c r="N46" s="105">
        <f t="shared" si="15"/>
        <v>0</v>
      </c>
      <c r="O46" s="108">
        <f t="shared" si="2"/>
        <v>0</v>
      </c>
      <c r="P46" s="108">
        <f t="shared" si="3"/>
        <v>0</v>
      </c>
      <c r="Q46" s="108">
        <f t="shared" si="4"/>
        <v>0</v>
      </c>
      <c r="R46" s="47"/>
    </row>
    <row r="47" spans="1:18" ht="12.75" x14ac:dyDescent="0.15">
      <c r="A47" s="51"/>
      <c r="B47" s="51"/>
      <c r="C47" s="51"/>
      <c r="D47" s="51"/>
      <c r="E47" s="52" t="s">
        <v>234</v>
      </c>
      <c r="F47" s="56"/>
      <c r="G47" s="56"/>
      <c r="H47" s="56"/>
      <c r="I47" s="91"/>
      <c r="J47" s="91"/>
      <c r="K47" s="91"/>
      <c r="L47" s="106"/>
      <c r="M47" s="106"/>
      <c r="N47" s="106"/>
      <c r="O47" s="108"/>
      <c r="P47" s="108"/>
      <c r="Q47" s="108"/>
      <c r="R47" s="47"/>
    </row>
    <row r="48" spans="1:18" ht="12.75" x14ac:dyDescent="0.15">
      <c r="A48" s="51">
        <v>2211</v>
      </c>
      <c r="B48" s="51" t="s">
        <v>188</v>
      </c>
      <c r="C48" s="51" t="s">
        <v>184</v>
      </c>
      <c r="D48" s="51" t="s">
        <v>184</v>
      </c>
      <c r="E48" s="52" t="s">
        <v>269</v>
      </c>
      <c r="F48" s="55">
        <f>SUM(G48,H48)</f>
        <v>1707.6</v>
      </c>
      <c r="G48" s="55">
        <v>1707.6</v>
      </c>
      <c r="H48" s="55">
        <v>0</v>
      </c>
      <c r="I48" s="90">
        <f>SUM(J48,K48)</f>
        <v>4000</v>
      </c>
      <c r="J48" s="90">
        <v>4000</v>
      </c>
      <c r="K48" s="90">
        <v>0</v>
      </c>
      <c r="L48" s="105">
        <f>SUM(M48,N48)</f>
        <v>4000</v>
      </c>
      <c r="M48" s="105">
        <v>4000</v>
      </c>
      <c r="N48" s="105"/>
      <c r="O48" s="108">
        <f t="shared" si="2"/>
        <v>0</v>
      </c>
      <c r="P48" s="108">
        <f t="shared" si="3"/>
        <v>0</v>
      </c>
      <c r="Q48" s="108">
        <f t="shared" si="4"/>
        <v>0</v>
      </c>
      <c r="R48" s="47"/>
    </row>
    <row r="49" spans="1:18" ht="12.75" x14ac:dyDescent="0.15">
      <c r="A49" s="51">
        <v>2220</v>
      </c>
      <c r="B49" s="51" t="s">
        <v>188</v>
      </c>
      <c r="C49" s="51" t="s">
        <v>188</v>
      </c>
      <c r="D49" s="51" t="s">
        <v>183</v>
      </c>
      <c r="E49" s="52" t="s">
        <v>270</v>
      </c>
      <c r="F49" s="55">
        <f t="shared" ref="F49:N49" si="16">SUM(F51)</f>
        <v>0</v>
      </c>
      <c r="G49" s="55">
        <f t="shared" si="16"/>
        <v>0</v>
      </c>
      <c r="H49" s="55">
        <f t="shared" si="16"/>
        <v>0</v>
      </c>
      <c r="I49" s="90">
        <f t="shared" si="16"/>
        <v>0</v>
      </c>
      <c r="J49" s="90">
        <f t="shared" si="16"/>
        <v>0</v>
      </c>
      <c r="K49" s="90">
        <f t="shared" si="16"/>
        <v>0</v>
      </c>
      <c r="L49" s="105">
        <f t="shared" si="16"/>
        <v>0</v>
      </c>
      <c r="M49" s="105">
        <f t="shared" si="16"/>
        <v>0</v>
      </c>
      <c r="N49" s="105">
        <f t="shared" si="16"/>
        <v>0</v>
      </c>
      <c r="O49" s="108">
        <f t="shared" si="2"/>
        <v>0</v>
      </c>
      <c r="P49" s="108">
        <f t="shared" si="3"/>
        <v>0</v>
      </c>
      <c r="Q49" s="108">
        <f t="shared" si="4"/>
        <v>0</v>
      </c>
      <c r="R49" s="47"/>
    </row>
    <row r="50" spans="1:18" ht="12.75" x14ac:dyDescent="0.15">
      <c r="A50" s="51"/>
      <c r="B50" s="51"/>
      <c r="C50" s="51"/>
      <c r="D50" s="51"/>
      <c r="E50" s="52" t="s">
        <v>234</v>
      </c>
      <c r="F50" s="56"/>
      <c r="G50" s="56"/>
      <c r="H50" s="56"/>
      <c r="I50" s="91"/>
      <c r="J50" s="91"/>
      <c r="K50" s="91"/>
      <c r="L50" s="106"/>
      <c r="M50" s="106"/>
      <c r="N50" s="106"/>
      <c r="O50" s="108"/>
      <c r="P50" s="108"/>
      <c r="Q50" s="108"/>
      <c r="R50" s="47"/>
    </row>
    <row r="51" spans="1:18" ht="12.75" x14ac:dyDescent="0.15">
      <c r="A51" s="51">
        <v>2221</v>
      </c>
      <c r="B51" s="51" t="s">
        <v>188</v>
      </c>
      <c r="C51" s="51" t="s">
        <v>188</v>
      </c>
      <c r="D51" s="51" t="s">
        <v>184</v>
      </c>
      <c r="E51" s="52" t="s">
        <v>271</v>
      </c>
      <c r="F51" s="55">
        <f>SUM(G51,H51)</f>
        <v>0</v>
      </c>
      <c r="G51" s="55"/>
      <c r="H51" s="55"/>
      <c r="I51" s="90">
        <f>SUM(J51,K51)</f>
        <v>0</v>
      </c>
      <c r="J51" s="90"/>
      <c r="K51" s="90"/>
      <c r="L51" s="105">
        <f>SUM(M51,N51)</f>
        <v>0</v>
      </c>
      <c r="M51" s="105"/>
      <c r="N51" s="105"/>
      <c r="O51" s="108">
        <f t="shared" si="2"/>
        <v>0</v>
      </c>
      <c r="P51" s="108">
        <f t="shared" si="3"/>
        <v>0</v>
      </c>
      <c r="Q51" s="108">
        <f t="shared" si="4"/>
        <v>0</v>
      </c>
      <c r="R51" s="47"/>
    </row>
    <row r="52" spans="1:18" ht="12.75" x14ac:dyDescent="0.15">
      <c r="A52" s="51">
        <v>2230</v>
      </c>
      <c r="B52" s="51" t="s">
        <v>188</v>
      </c>
      <c r="C52" s="51" t="s">
        <v>185</v>
      </c>
      <c r="D52" s="51" t="s">
        <v>183</v>
      </c>
      <c r="E52" s="52" t="s">
        <v>272</v>
      </c>
      <c r="F52" s="55">
        <f t="shared" ref="F52:N52" si="17">SUM(F54)</f>
        <v>0</v>
      </c>
      <c r="G52" s="55">
        <f t="shared" si="17"/>
        <v>0</v>
      </c>
      <c r="H52" s="55">
        <f t="shared" si="17"/>
        <v>0</v>
      </c>
      <c r="I52" s="90">
        <f t="shared" si="17"/>
        <v>0</v>
      </c>
      <c r="J52" s="90">
        <f t="shared" si="17"/>
        <v>0</v>
      </c>
      <c r="K52" s="90">
        <f t="shared" si="17"/>
        <v>0</v>
      </c>
      <c r="L52" s="105">
        <f t="shared" si="17"/>
        <v>0</v>
      </c>
      <c r="M52" s="105">
        <f t="shared" si="17"/>
        <v>0</v>
      </c>
      <c r="N52" s="105">
        <f t="shared" si="17"/>
        <v>0</v>
      </c>
      <c r="O52" s="108">
        <f t="shared" si="2"/>
        <v>0</v>
      </c>
      <c r="P52" s="108">
        <f t="shared" si="3"/>
        <v>0</v>
      </c>
      <c r="Q52" s="108">
        <f t="shared" si="4"/>
        <v>0</v>
      </c>
      <c r="R52" s="47"/>
    </row>
    <row r="53" spans="1:18" ht="12.75" x14ac:dyDescent="0.15">
      <c r="A53" s="51"/>
      <c r="B53" s="51"/>
      <c r="C53" s="51"/>
      <c r="D53" s="51"/>
      <c r="E53" s="52" t="s">
        <v>234</v>
      </c>
      <c r="F53" s="56"/>
      <c r="G53" s="56"/>
      <c r="H53" s="56"/>
      <c r="I53" s="91"/>
      <c r="J53" s="91"/>
      <c r="K53" s="91"/>
      <c r="L53" s="106"/>
      <c r="M53" s="106"/>
      <c r="N53" s="106"/>
      <c r="O53" s="108"/>
      <c r="P53" s="108"/>
      <c r="Q53" s="108"/>
      <c r="R53" s="47"/>
    </row>
    <row r="54" spans="1:18" ht="12.75" x14ac:dyDescent="0.15">
      <c r="A54" s="51">
        <v>2231</v>
      </c>
      <c r="B54" s="51" t="s">
        <v>188</v>
      </c>
      <c r="C54" s="51" t="s">
        <v>185</v>
      </c>
      <c r="D54" s="51" t="s">
        <v>184</v>
      </c>
      <c r="E54" s="52" t="s">
        <v>273</v>
      </c>
      <c r="F54" s="55">
        <f>SUM(G54,H54)</f>
        <v>0</v>
      </c>
      <c r="G54" s="55"/>
      <c r="H54" s="55"/>
      <c r="I54" s="90">
        <f>SUM(J54,K54)</f>
        <v>0</v>
      </c>
      <c r="J54" s="90"/>
      <c r="K54" s="90"/>
      <c r="L54" s="105">
        <f>SUM(M54,N54)</f>
        <v>0</v>
      </c>
      <c r="M54" s="105"/>
      <c r="N54" s="105"/>
      <c r="O54" s="108">
        <f t="shared" si="2"/>
        <v>0</v>
      </c>
      <c r="P54" s="108">
        <f t="shared" si="3"/>
        <v>0</v>
      </c>
      <c r="Q54" s="108">
        <f t="shared" si="4"/>
        <v>0</v>
      </c>
      <c r="R54" s="47"/>
    </row>
    <row r="55" spans="1:18" ht="25.5" x14ac:dyDescent="0.15">
      <c r="A55" s="51">
        <v>2240</v>
      </c>
      <c r="B55" s="51" t="s">
        <v>188</v>
      </c>
      <c r="C55" s="51" t="s">
        <v>189</v>
      </c>
      <c r="D55" s="51" t="s">
        <v>183</v>
      </c>
      <c r="E55" s="52" t="s">
        <v>274</v>
      </c>
      <c r="F55" s="55">
        <f t="shared" ref="F55:N55" si="18">SUM(F57)</f>
        <v>0</v>
      </c>
      <c r="G55" s="55">
        <f t="shared" si="18"/>
        <v>0</v>
      </c>
      <c r="H55" s="55">
        <f t="shared" si="18"/>
        <v>0</v>
      </c>
      <c r="I55" s="90">
        <f t="shared" si="18"/>
        <v>0</v>
      </c>
      <c r="J55" s="90">
        <f t="shared" si="18"/>
        <v>0</v>
      </c>
      <c r="K55" s="90">
        <f t="shared" si="18"/>
        <v>0</v>
      </c>
      <c r="L55" s="105">
        <f t="shared" si="18"/>
        <v>0</v>
      </c>
      <c r="M55" s="105">
        <f t="shared" si="18"/>
        <v>0</v>
      </c>
      <c r="N55" s="105">
        <f t="shared" si="18"/>
        <v>0</v>
      </c>
      <c r="O55" s="108">
        <f t="shared" si="2"/>
        <v>0</v>
      </c>
      <c r="P55" s="108">
        <f t="shared" si="3"/>
        <v>0</v>
      </c>
      <c r="Q55" s="108">
        <f t="shared" si="4"/>
        <v>0</v>
      </c>
      <c r="R55" s="47"/>
    </row>
    <row r="56" spans="1:18" ht="12.75" x14ac:dyDescent="0.15">
      <c r="A56" s="51"/>
      <c r="B56" s="51"/>
      <c r="C56" s="51"/>
      <c r="D56" s="51"/>
      <c r="E56" s="52" t="s">
        <v>234</v>
      </c>
      <c r="F56" s="56"/>
      <c r="G56" s="56"/>
      <c r="H56" s="56"/>
      <c r="I56" s="91"/>
      <c r="J56" s="91"/>
      <c r="K56" s="91"/>
      <c r="L56" s="106"/>
      <c r="M56" s="106"/>
      <c r="N56" s="106"/>
      <c r="O56" s="108"/>
      <c r="P56" s="108"/>
      <c r="Q56" s="108"/>
      <c r="R56" s="47"/>
    </row>
    <row r="57" spans="1:18" ht="25.5" x14ac:dyDescent="0.15">
      <c r="A57" s="51">
        <v>2241</v>
      </c>
      <c r="B57" s="51" t="s">
        <v>188</v>
      </c>
      <c r="C57" s="51" t="s">
        <v>189</v>
      </c>
      <c r="D57" s="51" t="s">
        <v>184</v>
      </c>
      <c r="E57" s="52" t="s">
        <v>274</v>
      </c>
      <c r="F57" s="55">
        <f>SUM(G57,H57)</f>
        <v>0</v>
      </c>
      <c r="G57" s="55"/>
      <c r="H57" s="55"/>
      <c r="I57" s="90">
        <f>SUM(J57,K57)</f>
        <v>0</v>
      </c>
      <c r="J57" s="90"/>
      <c r="K57" s="90"/>
      <c r="L57" s="105">
        <f>SUM(M57,N57)</f>
        <v>0</v>
      </c>
      <c r="M57" s="105"/>
      <c r="N57" s="105"/>
      <c r="O57" s="108">
        <f t="shared" si="2"/>
        <v>0</v>
      </c>
      <c r="P57" s="108">
        <f t="shared" si="3"/>
        <v>0</v>
      </c>
      <c r="Q57" s="108">
        <f t="shared" si="4"/>
        <v>0</v>
      </c>
      <c r="R57" s="47"/>
    </row>
    <row r="58" spans="1:18" ht="12.75" x14ac:dyDescent="0.15">
      <c r="A58" s="51">
        <v>2250</v>
      </c>
      <c r="B58" s="51" t="s">
        <v>188</v>
      </c>
      <c r="C58" s="51" t="s">
        <v>186</v>
      </c>
      <c r="D58" s="51" t="s">
        <v>183</v>
      </c>
      <c r="E58" s="52" t="s">
        <v>275</v>
      </c>
      <c r="F58" s="55">
        <f t="shared" ref="F58:N58" si="19">SUM(F60)</f>
        <v>0</v>
      </c>
      <c r="G58" s="55">
        <f t="shared" si="19"/>
        <v>0</v>
      </c>
      <c r="H58" s="55">
        <f t="shared" si="19"/>
        <v>0</v>
      </c>
      <c r="I58" s="90">
        <f t="shared" si="19"/>
        <v>0</v>
      </c>
      <c r="J58" s="90">
        <f t="shared" si="19"/>
        <v>0</v>
      </c>
      <c r="K58" s="90">
        <f t="shared" si="19"/>
        <v>0</v>
      </c>
      <c r="L58" s="105">
        <f t="shared" si="19"/>
        <v>0</v>
      </c>
      <c r="M58" s="105">
        <f t="shared" si="19"/>
        <v>0</v>
      </c>
      <c r="N58" s="105">
        <f t="shared" si="19"/>
        <v>0</v>
      </c>
      <c r="O58" s="108">
        <f t="shared" si="2"/>
        <v>0</v>
      </c>
      <c r="P58" s="108">
        <f t="shared" si="3"/>
        <v>0</v>
      </c>
      <c r="Q58" s="108">
        <f t="shared" si="4"/>
        <v>0</v>
      </c>
      <c r="R58" s="47"/>
    </row>
    <row r="59" spans="1:18" ht="12.75" x14ac:dyDescent="0.15">
      <c r="A59" s="51"/>
      <c r="B59" s="51"/>
      <c r="C59" s="51"/>
      <c r="D59" s="51"/>
      <c r="E59" s="52" t="s">
        <v>234</v>
      </c>
      <c r="F59" s="56"/>
      <c r="G59" s="56"/>
      <c r="H59" s="56"/>
      <c r="I59" s="91"/>
      <c r="J59" s="91"/>
      <c r="K59" s="91"/>
      <c r="L59" s="106"/>
      <c r="M59" s="106"/>
      <c r="N59" s="106"/>
      <c r="O59" s="108"/>
      <c r="P59" s="108"/>
      <c r="Q59" s="108"/>
      <c r="R59" s="47"/>
    </row>
    <row r="60" spans="1:18" ht="12.75" x14ac:dyDescent="0.15">
      <c r="A60" s="51">
        <v>2251</v>
      </c>
      <c r="B60" s="51" t="s">
        <v>188</v>
      </c>
      <c r="C60" s="51" t="s">
        <v>186</v>
      </c>
      <c r="D60" s="51" t="s">
        <v>184</v>
      </c>
      <c r="E60" s="52" t="s">
        <v>275</v>
      </c>
      <c r="F60" s="55">
        <f>SUM(G60,H60)</f>
        <v>0</v>
      </c>
      <c r="G60" s="55"/>
      <c r="H60" s="55"/>
      <c r="I60" s="90">
        <f>SUM(J60,K60)</f>
        <v>0</v>
      </c>
      <c r="J60" s="90"/>
      <c r="K60" s="90"/>
      <c r="L60" s="105">
        <f>SUM(M60,N60)</f>
        <v>0</v>
      </c>
      <c r="M60" s="105"/>
      <c r="N60" s="105"/>
      <c r="O60" s="108">
        <f t="shared" si="2"/>
        <v>0</v>
      </c>
      <c r="P60" s="108">
        <f t="shared" si="3"/>
        <v>0</v>
      </c>
      <c r="Q60" s="108">
        <f t="shared" si="4"/>
        <v>0</v>
      </c>
      <c r="R60" s="47"/>
    </row>
    <row r="61" spans="1:18" ht="51" x14ac:dyDescent="0.15">
      <c r="A61" s="51">
        <v>2300</v>
      </c>
      <c r="B61" s="51" t="s">
        <v>185</v>
      </c>
      <c r="C61" s="51" t="s">
        <v>183</v>
      </c>
      <c r="D61" s="51" t="s">
        <v>183</v>
      </c>
      <c r="E61" s="52" t="s">
        <v>276</v>
      </c>
      <c r="F61" s="55">
        <f t="shared" ref="F61:N61" si="20">SUM(F63,F68,F71,F75,F78,F81,F84,F87)</f>
        <v>0</v>
      </c>
      <c r="G61" s="55">
        <f t="shared" si="20"/>
        <v>0</v>
      </c>
      <c r="H61" s="55">
        <f t="shared" si="20"/>
        <v>0</v>
      </c>
      <c r="I61" s="90">
        <f t="shared" si="20"/>
        <v>0</v>
      </c>
      <c r="J61" s="90">
        <f t="shared" si="20"/>
        <v>0</v>
      </c>
      <c r="K61" s="90">
        <f t="shared" si="20"/>
        <v>0</v>
      </c>
      <c r="L61" s="105">
        <f t="shared" si="20"/>
        <v>0</v>
      </c>
      <c r="M61" s="105">
        <f t="shared" si="20"/>
        <v>0</v>
      </c>
      <c r="N61" s="105">
        <f t="shared" si="20"/>
        <v>0</v>
      </c>
      <c r="O61" s="108">
        <f t="shared" si="2"/>
        <v>0</v>
      </c>
      <c r="P61" s="108">
        <f t="shared" si="3"/>
        <v>0</v>
      </c>
      <c r="Q61" s="108">
        <f t="shared" si="4"/>
        <v>0</v>
      </c>
      <c r="R61" s="47"/>
    </row>
    <row r="62" spans="1:18" ht="12.75" x14ac:dyDescent="0.15">
      <c r="A62" s="51"/>
      <c r="B62" s="51"/>
      <c r="C62" s="51"/>
      <c r="D62" s="51"/>
      <c r="E62" s="52" t="s">
        <v>244</v>
      </c>
      <c r="F62" s="56"/>
      <c r="G62" s="56"/>
      <c r="H62" s="56"/>
      <c r="I62" s="91"/>
      <c r="J62" s="91"/>
      <c r="K62" s="91"/>
      <c r="L62" s="106"/>
      <c r="M62" s="106"/>
      <c r="N62" s="106"/>
      <c r="O62" s="108"/>
      <c r="P62" s="108"/>
      <c r="Q62" s="108"/>
      <c r="R62" s="47"/>
    </row>
    <row r="63" spans="1:18" ht="12.75" x14ac:dyDescent="0.15">
      <c r="A63" s="51">
        <v>2310</v>
      </c>
      <c r="B63" s="51" t="s">
        <v>185</v>
      </c>
      <c r="C63" s="51" t="s">
        <v>184</v>
      </c>
      <c r="D63" s="51" t="s">
        <v>183</v>
      </c>
      <c r="E63" s="52" t="s">
        <v>277</v>
      </c>
      <c r="F63" s="55">
        <f t="shared" ref="F63:N63" si="21">SUM(F65:F67)</f>
        <v>0</v>
      </c>
      <c r="G63" s="55">
        <f t="shared" si="21"/>
        <v>0</v>
      </c>
      <c r="H63" s="55">
        <f t="shared" si="21"/>
        <v>0</v>
      </c>
      <c r="I63" s="90">
        <f t="shared" si="21"/>
        <v>0</v>
      </c>
      <c r="J63" s="90">
        <f t="shared" si="21"/>
        <v>0</v>
      </c>
      <c r="K63" s="90">
        <f t="shared" si="21"/>
        <v>0</v>
      </c>
      <c r="L63" s="105">
        <f t="shared" si="21"/>
        <v>0</v>
      </c>
      <c r="M63" s="105">
        <f t="shared" si="21"/>
        <v>0</v>
      </c>
      <c r="N63" s="105">
        <f t="shared" si="21"/>
        <v>0</v>
      </c>
      <c r="O63" s="108">
        <f t="shared" si="2"/>
        <v>0</v>
      </c>
      <c r="P63" s="108">
        <f t="shared" si="3"/>
        <v>0</v>
      </c>
      <c r="Q63" s="108">
        <f t="shared" si="4"/>
        <v>0</v>
      </c>
      <c r="R63" s="47"/>
    </row>
    <row r="64" spans="1:18" ht="12.75" x14ac:dyDescent="0.15">
      <c r="A64" s="51"/>
      <c r="B64" s="51"/>
      <c r="C64" s="51"/>
      <c r="D64" s="51"/>
      <c r="E64" s="52" t="s">
        <v>234</v>
      </c>
      <c r="F64" s="56"/>
      <c r="G64" s="56"/>
      <c r="H64" s="56"/>
      <c r="I64" s="91"/>
      <c r="J64" s="91"/>
      <c r="K64" s="91"/>
      <c r="L64" s="106"/>
      <c r="M64" s="106"/>
      <c r="N64" s="106"/>
      <c r="O64" s="108"/>
      <c r="P64" s="108"/>
      <c r="Q64" s="108"/>
      <c r="R64" s="47"/>
    </row>
    <row r="65" spans="1:18" ht="12.75" x14ac:dyDescent="0.15">
      <c r="A65" s="51">
        <v>2311</v>
      </c>
      <c r="B65" s="51" t="s">
        <v>185</v>
      </c>
      <c r="C65" s="51" t="s">
        <v>184</v>
      </c>
      <c r="D65" s="51" t="s">
        <v>184</v>
      </c>
      <c r="E65" s="52" t="s">
        <v>278</v>
      </c>
      <c r="F65" s="55">
        <f>SUM(G65,H65)</f>
        <v>0</v>
      </c>
      <c r="G65" s="55"/>
      <c r="H65" s="55"/>
      <c r="I65" s="90">
        <f>SUM(J65,K65)</f>
        <v>0</v>
      </c>
      <c r="J65" s="90"/>
      <c r="K65" s="90"/>
      <c r="L65" s="105">
        <f>SUM(M65,N65)</f>
        <v>0</v>
      </c>
      <c r="M65" s="105"/>
      <c r="N65" s="105"/>
      <c r="O65" s="108">
        <f t="shared" si="2"/>
        <v>0</v>
      </c>
      <c r="P65" s="108">
        <f t="shared" si="3"/>
        <v>0</v>
      </c>
      <c r="Q65" s="108">
        <f t="shared" si="4"/>
        <v>0</v>
      </c>
      <c r="R65" s="47"/>
    </row>
    <row r="66" spans="1:18" ht="12.75" x14ac:dyDescent="0.15">
      <c r="A66" s="51">
        <v>2312</v>
      </c>
      <c r="B66" s="51" t="s">
        <v>185</v>
      </c>
      <c r="C66" s="51" t="s">
        <v>184</v>
      </c>
      <c r="D66" s="51" t="s">
        <v>188</v>
      </c>
      <c r="E66" s="52" t="s">
        <v>279</v>
      </c>
      <c r="F66" s="55">
        <f>SUM(G66,H66)</f>
        <v>0</v>
      </c>
      <c r="G66" s="55"/>
      <c r="H66" s="55"/>
      <c r="I66" s="90">
        <f>SUM(J66,K66)</f>
        <v>0</v>
      </c>
      <c r="J66" s="90"/>
      <c r="K66" s="90"/>
      <c r="L66" s="105">
        <f>SUM(M66,N66)</f>
        <v>0</v>
      </c>
      <c r="M66" s="105"/>
      <c r="N66" s="105"/>
      <c r="O66" s="108">
        <f t="shared" si="2"/>
        <v>0</v>
      </c>
      <c r="P66" s="108">
        <f t="shared" si="3"/>
        <v>0</v>
      </c>
      <c r="Q66" s="108">
        <f t="shared" si="4"/>
        <v>0</v>
      </c>
      <c r="R66" s="47"/>
    </row>
    <row r="67" spans="1:18" ht="12.75" x14ac:dyDescent="0.15">
      <c r="A67" s="51">
        <v>2313</v>
      </c>
      <c r="B67" s="51" t="s">
        <v>185</v>
      </c>
      <c r="C67" s="51" t="s">
        <v>184</v>
      </c>
      <c r="D67" s="51" t="s">
        <v>185</v>
      </c>
      <c r="E67" s="52" t="s">
        <v>280</v>
      </c>
      <c r="F67" s="55">
        <f>SUM(G67,H67)</f>
        <v>0</v>
      </c>
      <c r="G67" s="55"/>
      <c r="H67" s="55"/>
      <c r="I67" s="90">
        <f>SUM(J67,K67)</f>
        <v>0</v>
      </c>
      <c r="J67" s="90"/>
      <c r="K67" s="90"/>
      <c r="L67" s="105">
        <f>SUM(M67,N67)</f>
        <v>0</v>
      </c>
      <c r="M67" s="105"/>
      <c r="N67" s="105"/>
      <c r="O67" s="108">
        <f t="shared" si="2"/>
        <v>0</v>
      </c>
      <c r="P67" s="108">
        <f t="shared" si="3"/>
        <v>0</v>
      </c>
      <c r="Q67" s="108">
        <f t="shared" si="4"/>
        <v>0</v>
      </c>
      <c r="R67" s="47"/>
    </row>
    <row r="68" spans="1:18" ht="12.75" x14ac:dyDescent="0.15">
      <c r="A68" s="51">
        <v>2320</v>
      </c>
      <c r="B68" s="51" t="s">
        <v>185</v>
      </c>
      <c r="C68" s="51" t="s">
        <v>188</v>
      </c>
      <c r="D68" s="51" t="s">
        <v>183</v>
      </c>
      <c r="E68" s="52" t="s">
        <v>281</v>
      </c>
      <c r="F68" s="55">
        <f t="shared" ref="F68:N68" si="22">SUM(F70)</f>
        <v>0</v>
      </c>
      <c r="G68" s="55">
        <f t="shared" si="22"/>
        <v>0</v>
      </c>
      <c r="H68" s="55">
        <f t="shared" si="22"/>
        <v>0</v>
      </c>
      <c r="I68" s="90">
        <f t="shared" si="22"/>
        <v>0</v>
      </c>
      <c r="J68" s="90">
        <f t="shared" si="22"/>
        <v>0</v>
      </c>
      <c r="K68" s="90">
        <f t="shared" si="22"/>
        <v>0</v>
      </c>
      <c r="L68" s="105">
        <f t="shared" si="22"/>
        <v>0</v>
      </c>
      <c r="M68" s="105">
        <f t="shared" si="22"/>
        <v>0</v>
      </c>
      <c r="N68" s="105">
        <f t="shared" si="22"/>
        <v>0</v>
      </c>
      <c r="O68" s="108">
        <f t="shared" si="2"/>
        <v>0</v>
      </c>
      <c r="P68" s="108">
        <f t="shared" si="3"/>
        <v>0</v>
      </c>
      <c r="Q68" s="108">
        <f t="shared" si="4"/>
        <v>0</v>
      </c>
      <c r="R68" s="47"/>
    </row>
    <row r="69" spans="1:18" ht="12.75" x14ac:dyDescent="0.15">
      <c r="A69" s="51"/>
      <c r="B69" s="51"/>
      <c r="C69" s="51"/>
      <c r="D69" s="51"/>
      <c r="E69" s="52" t="s">
        <v>234</v>
      </c>
      <c r="F69" s="56"/>
      <c r="G69" s="56"/>
      <c r="H69" s="56"/>
      <c r="I69" s="91"/>
      <c r="J69" s="91"/>
      <c r="K69" s="91"/>
      <c r="L69" s="106"/>
      <c r="M69" s="106"/>
      <c r="N69" s="106"/>
      <c r="O69" s="108"/>
      <c r="P69" s="108"/>
      <c r="Q69" s="108"/>
      <c r="R69" s="47"/>
    </row>
    <row r="70" spans="1:18" ht="12.75" x14ac:dyDescent="0.15">
      <c r="A70" s="51">
        <v>2321</v>
      </c>
      <c r="B70" s="51" t="s">
        <v>185</v>
      </c>
      <c r="C70" s="51" t="s">
        <v>188</v>
      </c>
      <c r="D70" s="51" t="s">
        <v>184</v>
      </c>
      <c r="E70" s="52" t="s">
        <v>282</v>
      </c>
      <c r="F70" s="55">
        <f>SUM(G70,H70)</f>
        <v>0</v>
      </c>
      <c r="G70" s="55"/>
      <c r="H70" s="55"/>
      <c r="I70" s="90">
        <f>SUM(J70,K70)</f>
        <v>0</v>
      </c>
      <c r="J70" s="90"/>
      <c r="K70" s="90"/>
      <c r="L70" s="105">
        <f>SUM(M70,N70)</f>
        <v>0</v>
      </c>
      <c r="M70" s="105"/>
      <c r="N70" s="105"/>
      <c r="O70" s="108">
        <f t="shared" si="2"/>
        <v>0</v>
      </c>
      <c r="P70" s="108">
        <f t="shared" si="3"/>
        <v>0</v>
      </c>
      <c r="Q70" s="108">
        <f t="shared" si="4"/>
        <v>0</v>
      </c>
      <c r="R70" s="47"/>
    </row>
    <row r="71" spans="1:18" ht="25.5" x14ac:dyDescent="0.15">
      <c r="A71" s="51">
        <v>2330</v>
      </c>
      <c r="B71" s="51" t="s">
        <v>185</v>
      </c>
      <c r="C71" s="51" t="s">
        <v>185</v>
      </c>
      <c r="D71" s="51" t="s">
        <v>183</v>
      </c>
      <c r="E71" s="52" t="s">
        <v>283</v>
      </c>
      <c r="F71" s="55">
        <f t="shared" ref="F71:N71" si="23">SUM(F73:F74)</f>
        <v>0</v>
      </c>
      <c r="G71" s="55">
        <f t="shared" si="23"/>
        <v>0</v>
      </c>
      <c r="H71" s="55">
        <f t="shared" si="23"/>
        <v>0</v>
      </c>
      <c r="I71" s="90">
        <f t="shared" si="23"/>
        <v>0</v>
      </c>
      <c r="J71" s="90">
        <f t="shared" si="23"/>
        <v>0</v>
      </c>
      <c r="K71" s="90">
        <f t="shared" si="23"/>
        <v>0</v>
      </c>
      <c r="L71" s="105">
        <f t="shared" si="23"/>
        <v>0</v>
      </c>
      <c r="M71" s="105">
        <f t="shared" si="23"/>
        <v>0</v>
      </c>
      <c r="N71" s="105">
        <f t="shared" si="23"/>
        <v>0</v>
      </c>
      <c r="O71" s="108">
        <f t="shared" si="2"/>
        <v>0</v>
      </c>
      <c r="P71" s="108">
        <f t="shared" si="3"/>
        <v>0</v>
      </c>
      <c r="Q71" s="108">
        <f t="shared" si="4"/>
        <v>0</v>
      </c>
      <c r="R71" s="47"/>
    </row>
    <row r="72" spans="1:18" ht="12.75" x14ac:dyDescent="0.15">
      <c r="A72" s="51"/>
      <c r="B72" s="51"/>
      <c r="C72" s="51"/>
      <c r="D72" s="51"/>
      <c r="E72" s="52" t="s">
        <v>234</v>
      </c>
      <c r="F72" s="56"/>
      <c r="G72" s="56"/>
      <c r="H72" s="56"/>
      <c r="I72" s="91"/>
      <c r="J72" s="91"/>
      <c r="K72" s="91"/>
      <c r="L72" s="106"/>
      <c r="M72" s="106"/>
      <c r="N72" s="106"/>
      <c r="O72" s="108"/>
      <c r="P72" s="108"/>
      <c r="Q72" s="108"/>
      <c r="R72" s="47"/>
    </row>
    <row r="73" spans="1:18" ht="12.75" x14ac:dyDescent="0.15">
      <c r="A73" s="51">
        <v>2331</v>
      </c>
      <c r="B73" s="51" t="s">
        <v>185</v>
      </c>
      <c r="C73" s="51" t="s">
        <v>185</v>
      </c>
      <c r="D73" s="51" t="s">
        <v>184</v>
      </c>
      <c r="E73" s="52" t="s">
        <v>284</v>
      </c>
      <c r="F73" s="55">
        <f>SUM(G73,H73)</f>
        <v>0</v>
      </c>
      <c r="G73" s="55"/>
      <c r="H73" s="55"/>
      <c r="I73" s="90">
        <f>SUM(J73,K73)</f>
        <v>0</v>
      </c>
      <c r="J73" s="90"/>
      <c r="K73" s="90"/>
      <c r="L73" s="105">
        <f>SUM(M73,N73)</f>
        <v>0</v>
      </c>
      <c r="M73" s="105"/>
      <c r="N73" s="105"/>
      <c r="O73" s="108">
        <f t="shared" si="2"/>
        <v>0</v>
      </c>
      <c r="P73" s="108">
        <f t="shared" si="3"/>
        <v>0</v>
      </c>
      <c r="Q73" s="108">
        <f t="shared" si="4"/>
        <v>0</v>
      </c>
      <c r="R73" s="47"/>
    </row>
    <row r="74" spans="1:18" ht="12.75" x14ac:dyDescent="0.15">
      <c r="A74" s="51">
        <v>2332</v>
      </c>
      <c r="B74" s="51" t="s">
        <v>185</v>
      </c>
      <c r="C74" s="51" t="s">
        <v>185</v>
      </c>
      <c r="D74" s="51" t="s">
        <v>188</v>
      </c>
      <c r="E74" s="52" t="s">
        <v>285</v>
      </c>
      <c r="F74" s="55">
        <f>SUM(G74,H74)</f>
        <v>0</v>
      </c>
      <c r="G74" s="55"/>
      <c r="H74" s="55"/>
      <c r="I74" s="90">
        <f>SUM(J74,K74)</f>
        <v>0</v>
      </c>
      <c r="J74" s="90"/>
      <c r="K74" s="90"/>
      <c r="L74" s="105">
        <f>SUM(M74,N74)</f>
        <v>0</v>
      </c>
      <c r="M74" s="105"/>
      <c r="N74" s="105"/>
      <c r="O74" s="108">
        <f t="shared" ref="O74:O137" si="24">L74-I74</f>
        <v>0</v>
      </c>
      <c r="P74" s="108">
        <f t="shared" ref="P74:P137" si="25">M74-J74</f>
        <v>0</v>
      </c>
      <c r="Q74" s="108">
        <f t="shared" ref="Q74:Q137" si="26">N74-K74</f>
        <v>0</v>
      </c>
      <c r="R74" s="47"/>
    </row>
    <row r="75" spans="1:18" ht="12.75" x14ac:dyDescent="0.15">
      <c r="A75" s="51">
        <v>2340</v>
      </c>
      <c r="B75" s="51" t="s">
        <v>185</v>
      </c>
      <c r="C75" s="51" t="s">
        <v>189</v>
      </c>
      <c r="D75" s="51" t="s">
        <v>183</v>
      </c>
      <c r="E75" s="52" t="s">
        <v>286</v>
      </c>
      <c r="F75" s="55">
        <f t="shared" ref="F75:N75" si="27">SUM(F77)</f>
        <v>0</v>
      </c>
      <c r="G75" s="55">
        <f t="shared" si="27"/>
        <v>0</v>
      </c>
      <c r="H75" s="55">
        <f t="shared" si="27"/>
        <v>0</v>
      </c>
      <c r="I75" s="90">
        <f t="shared" si="27"/>
        <v>0</v>
      </c>
      <c r="J75" s="90">
        <f t="shared" si="27"/>
        <v>0</v>
      </c>
      <c r="K75" s="90">
        <f t="shared" si="27"/>
        <v>0</v>
      </c>
      <c r="L75" s="105">
        <f t="shared" si="27"/>
        <v>0</v>
      </c>
      <c r="M75" s="105">
        <f t="shared" si="27"/>
        <v>0</v>
      </c>
      <c r="N75" s="105">
        <f t="shared" si="27"/>
        <v>0</v>
      </c>
      <c r="O75" s="108">
        <f t="shared" si="24"/>
        <v>0</v>
      </c>
      <c r="P75" s="108">
        <f t="shared" si="25"/>
        <v>0</v>
      </c>
      <c r="Q75" s="108">
        <f t="shared" si="26"/>
        <v>0</v>
      </c>
      <c r="R75" s="47"/>
    </row>
    <row r="76" spans="1:18" ht="12.75" x14ac:dyDescent="0.15">
      <c r="A76" s="51"/>
      <c r="B76" s="51"/>
      <c r="C76" s="51"/>
      <c r="D76" s="51"/>
      <c r="E76" s="52" t="s">
        <v>234</v>
      </c>
      <c r="F76" s="56"/>
      <c r="G76" s="56"/>
      <c r="H76" s="56"/>
      <c r="I76" s="91"/>
      <c r="J76" s="91"/>
      <c r="K76" s="91"/>
      <c r="L76" s="106"/>
      <c r="M76" s="106"/>
      <c r="N76" s="106"/>
      <c r="O76" s="108"/>
      <c r="P76" s="108"/>
      <c r="Q76" s="108"/>
      <c r="R76" s="47"/>
    </row>
    <row r="77" spans="1:18" ht="12.75" x14ac:dyDescent="0.15">
      <c r="A77" s="51">
        <v>2341</v>
      </c>
      <c r="B77" s="51" t="s">
        <v>185</v>
      </c>
      <c r="C77" s="51" t="s">
        <v>189</v>
      </c>
      <c r="D77" s="51" t="s">
        <v>184</v>
      </c>
      <c r="E77" s="52" t="s">
        <v>286</v>
      </c>
      <c r="F77" s="55">
        <f>SUM(G77,H77)</f>
        <v>0</v>
      </c>
      <c r="G77" s="55"/>
      <c r="H77" s="55"/>
      <c r="I77" s="90">
        <f>SUM(J77,K77)</f>
        <v>0</v>
      </c>
      <c r="J77" s="90"/>
      <c r="K77" s="90"/>
      <c r="L77" s="105">
        <f>SUM(M77,N77)</f>
        <v>0</v>
      </c>
      <c r="M77" s="105"/>
      <c r="N77" s="105"/>
      <c r="O77" s="108">
        <f t="shared" si="24"/>
        <v>0</v>
      </c>
      <c r="P77" s="108">
        <f t="shared" si="25"/>
        <v>0</v>
      </c>
      <c r="Q77" s="108">
        <f t="shared" si="26"/>
        <v>0</v>
      </c>
      <c r="R77" s="47"/>
    </row>
    <row r="78" spans="1:18" ht="12.75" x14ac:dyDescent="0.15">
      <c r="A78" s="51">
        <v>2350</v>
      </c>
      <c r="B78" s="51" t="s">
        <v>185</v>
      </c>
      <c r="C78" s="51" t="s">
        <v>186</v>
      </c>
      <c r="D78" s="51" t="s">
        <v>183</v>
      </c>
      <c r="E78" s="52" t="s">
        <v>287</v>
      </c>
      <c r="F78" s="55">
        <f t="shared" ref="F78:N78" si="28">SUM(F80)</f>
        <v>0</v>
      </c>
      <c r="G78" s="55">
        <f t="shared" si="28"/>
        <v>0</v>
      </c>
      <c r="H78" s="55">
        <f t="shared" si="28"/>
        <v>0</v>
      </c>
      <c r="I78" s="90">
        <f t="shared" si="28"/>
        <v>0</v>
      </c>
      <c r="J78" s="90">
        <f t="shared" si="28"/>
        <v>0</v>
      </c>
      <c r="K78" s="90">
        <f t="shared" si="28"/>
        <v>0</v>
      </c>
      <c r="L78" s="105">
        <f t="shared" si="28"/>
        <v>0</v>
      </c>
      <c r="M78" s="105">
        <f t="shared" si="28"/>
        <v>0</v>
      </c>
      <c r="N78" s="105">
        <f t="shared" si="28"/>
        <v>0</v>
      </c>
      <c r="O78" s="108">
        <f t="shared" si="24"/>
        <v>0</v>
      </c>
      <c r="P78" s="108">
        <f t="shared" si="25"/>
        <v>0</v>
      </c>
      <c r="Q78" s="108">
        <f t="shared" si="26"/>
        <v>0</v>
      </c>
      <c r="R78" s="47"/>
    </row>
    <row r="79" spans="1:18" ht="12.75" x14ac:dyDescent="0.15">
      <c r="A79" s="51"/>
      <c r="B79" s="51"/>
      <c r="C79" s="51"/>
      <c r="D79" s="51"/>
      <c r="E79" s="52" t="s">
        <v>234</v>
      </c>
      <c r="F79" s="56"/>
      <c r="G79" s="56"/>
      <c r="H79" s="56"/>
      <c r="I79" s="91"/>
      <c r="J79" s="91"/>
      <c r="K79" s="91"/>
      <c r="L79" s="106"/>
      <c r="M79" s="106"/>
      <c r="N79" s="106"/>
      <c r="O79" s="108"/>
      <c r="P79" s="108"/>
      <c r="Q79" s="108"/>
      <c r="R79" s="47"/>
    </row>
    <row r="80" spans="1:18" ht="12.75" x14ac:dyDescent="0.15">
      <c r="A80" s="51">
        <v>2351</v>
      </c>
      <c r="B80" s="51" t="s">
        <v>185</v>
      </c>
      <c r="C80" s="51" t="s">
        <v>186</v>
      </c>
      <c r="D80" s="51" t="s">
        <v>184</v>
      </c>
      <c r="E80" s="52" t="s">
        <v>288</v>
      </c>
      <c r="F80" s="55">
        <f>SUM(G80,H80)</f>
        <v>0</v>
      </c>
      <c r="G80" s="55"/>
      <c r="H80" s="55"/>
      <c r="I80" s="90">
        <f>SUM(J80,K80)</f>
        <v>0</v>
      </c>
      <c r="J80" s="90"/>
      <c r="K80" s="90"/>
      <c r="L80" s="105">
        <f>SUM(M80,N80)</f>
        <v>0</v>
      </c>
      <c r="M80" s="105"/>
      <c r="N80" s="105"/>
      <c r="O80" s="108">
        <f t="shared" si="24"/>
        <v>0</v>
      </c>
      <c r="P80" s="108">
        <f t="shared" si="25"/>
        <v>0</v>
      </c>
      <c r="Q80" s="108">
        <f t="shared" si="26"/>
        <v>0</v>
      </c>
      <c r="R80" s="47"/>
    </row>
    <row r="81" spans="1:18" ht="25.5" x14ac:dyDescent="0.15">
      <c r="A81" s="51">
        <v>2360</v>
      </c>
      <c r="B81" s="51" t="s">
        <v>185</v>
      </c>
      <c r="C81" s="51" t="s">
        <v>187</v>
      </c>
      <c r="D81" s="51" t="s">
        <v>183</v>
      </c>
      <c r="E81" s="52" t="s">
        <v>289</v>
      </c>
      <c r="F81" s="55">
        <f t="shared" ref="F81:N81" si="29">SUM(F83)</f>
        <v>0</v>
      </c>
      <c r="G81" s="55">
        <f t="shared" si="29"/>
        <v>0</v>
      </c>
      <c r="H81" s="55">
        <f t="shared" si="29"/>
        <v>0</v>
      </c>
      <c r="I81" s="90">
        <f t="shared" si="29"/>
        <v>0</v>
      </c>
      <c r="J81" s="90">
        <f t="shared" si="29"/>
        <v>0</v>
      </c>
      <c r="K81" s="90">
        <f t="shared" si="29"/>
        <v>0</v>
      </c>
      <c r="L81" s="105">
        <f t="shared" si="29"/>
        <v>0</v>
      </c>
      <c r="M81" s="105">
        <f t="shared" si="29"/>
        <v>0</v>
      </c>
      <c r="N81" s="105">
        <f t="shared" si="29"/>
        <v>0</v>
      </c>
      <c r="O81" s="108">
        <f t="shared" si="24"/>
        <v>0</v>
      </c>
      <c r="P81" s="108">
        <f t="shared" si="25"/>
        <v>0</v>
      </c>
      <c r="Q81" s="108">
        <f t="shared" si="26"/>
        <v>0</v>
      </c>
      <c r="R81" s="47"/>
    </row>
    <row r="82" spans="1:18" ht="12.75" x14ac:dyDescent="0.15">
      <c r="A82" s="51"/>
      <c r="B82" s="51"/>
      <c r="C82" s="51"/>
      <c r="D82" s="51"/>
      <c r="E82" s="52" t="s">
        <v>234</v>
      </c>
      <c r="F82" s="56"/>
      <c r="G82" s="56"/>
      <c r="H82" s="56"/>
      <c r="I82" s="91"/>
      <c r="J82" s="91"/>
      <c r="K82" s="91"/>
      <c r="L82" s="106"/>
      <c r="M82" s="106"/>
      <c r="N82" s="106"/>
      <c r="O82" s="108"/>
      <c r="P82" s="108"/>
      <c r="Q82" s="108"/>
      <c r="R82" s="47"/>
    </row>
    <row r="83" spans="1:18" ht="25.5" x14ac:dyDescent="0.15">
      <c r="A83" s="51">
        <v>2361</v>
      </c>
      <c r="B83" s="51" t="s">
        <v>185</v>
      </c>
      <c r="C83" s="51" t="s">
        <v>187</v>
      </c>
      <c r="D83" s="51" t="s">
        <v>184</v>
      </c>
      <c r="E83" s="52" t="s">
        <v>289</v>
      </c>
      <c r="F83" s="55">
        <f>SUM(G83,H83)</f>
        <v>0</v>
      </c>
      <c r="G83" s="55"/>
      <c r="H83" s="55"/>
      <c r="I83" s="90">
        <f>SUM(J83,K83)</f>
        <v>0</v>
      </c>
      <c r="J83" s="90"/>
      <c r="K83" s="90"/>
      <c r="L83" s="105">
        <f>SUM(M83,N83)</f>
        <v>0</v>
      </c>
      <c r="M83" s="105"/>
      <c r="N83" s="105"/>
      <c r="O83" s="108">
        <f t="shared" si="24"/>
        <v>0</v>
      </c>
      <c r="P83" s="108">
        <f t="shared" si="25"/>
        <v>0</v>
      </c>
      <c r="Q83" s="108">
        <f t="shared" si="26"/>
        <v>0</v>
      </c>
      <c r="R83" s="47"/>
    </row>
    <row r="84" spans="1:18" ht="12.75" x14ac:dyDescent="0.15">
      <c r="A84" s="51">
        <v>2370</v>
      </c>
      <c r="B84" s="51" t="s">
        <v>185</v>
      </c>
      <c r="C84" s="51" t="s">
        <v>190</v>
      </c>
      <c r="D84" s="51" t="s">
        <v>183</v>
      </c>
      <c r="E84" s="52" t="s">
        <v>290</v>
      </c>
      <c r="F84" s="55">
        <f t="shared" ref="F84:N84" si="30">SUM(F86)</f>
        <v>0</v>
      </c>
      <c r="G84" s="55">
        <f t="shared" si="30"/>
        <v>0</v>
      </c>
      <c r="H84" s="55">
        <f t="shared" si="30"/>
        <v>0</v>
      </c>
      <c r="I84" s="90">
        <f t="shared" si="30"/>
        <v>0</v>
      </c>
      <c r="J84" s="90">
        <f t="shared" si="30"/>
        <v>0</v>
      </c>
      <c r="K84" s="90">
        <f t="shared" si="30"/>
        <v>0</v>
      </c>
      <c r="L84" s="105">
        <f t="shared" si="30"/>
        <v>0</v>
      </c>
      <c r="M84" s="105">
        <f t="shared" si="30"/>
        <v>0</v>
      </c>
      <c r="N84" s="105">
        <f t="shared" si="30"/>
        <v>0</v>
      </c>
      <c r="O84" s="108">
        <f t="shared" si="24"/>
        <v>0</v>
      </c>
      <c r="P84" s="108">
        <f t="shared" si="25"/>
        <v>0</v>
      </c>
      <c r="Q84" s="108">
        <f t="shared" si="26"/>
        <v>0</v>
      </c>
      <c r="R84" s="47"/>
    </row>
    <row r="85" spans="1:18" ht="12.75" x14ac:dyDescent="0.15">
      <c r="A85" s="51"/>
      <c r="B85" s="51"/>
      <c r="C85" s="51"/>
      <c r="D85" s="51"/>
      <c r="E85" s="52" t="s">
        <v>234</v>
      </c>
      <c r="F85" s="56"/>
      <c r="G85" s="56"/>
      <c r="H85" s="56"/>
      <c r="I85" s="91"/>
      <c r="J85" s="91"/>
      <c r="K85" s="91"/>
      <c r="L85" s="106"/>
      <c r="M85" s="106"/>
      <c r="N85" s="106"/>
      <c r="O85" s="108"/>
      <c r="P85" s="108"/>
      <c r="Q85" s="108"/>
      <c r="R85" s="47"/>
    </row>
    <row r="86" spans="1:18" ht="12.75" x14ac:dyDescent="0.15">
      <c r="A86" s="51">
        <v>2371</v>
      </c>
      <c r="B86" s="51" t="s">
        <v>185</v>
      </c>
      <c r="C86" s="51" t="s">
        <v>190</v>
      </c>
      <c r="D86" s="51" t="s">
        <v>184</v>
      </c>
      <c r="E86" s="52" t="s">
        <v>290</v>
      </c>
      <c r="F86" s="55">
        <f>SUM(G86,H86)</f>
        <v>0</v>
      </c>
      <c r="G86" s="55"/>
      <c r="H86" s="55"/>
      <c r="I86" s="90">
        <f>SUM(J86,K86)</f>
        <v>0</v>
      </c>
      <c r="J86" s="90"/>
      <c r="K86" s="90"/>
      <c r="L86" s="105">
        <f>SUM(M86,N86)</f>
        <v>0</v>
      </c>
      <c r="M86" s="105"/>
      <c r="N86" s="105"/>
      <c r="O86" s="108">
        <f t="shared" si="24"/>
        <v>0</v>
      </c>
      <c r="P86" s="108">
        <f t="shared" si="25"/>
        <v>0</v>
      </c>
      <c r="Q86" s="108">
        <f t="shared" si="26"/>
        <v>0</v>
      </c>
      <c r="R86" s="47"/>
    </row>
    <row r="87" spans="1:18" ht="25.5" x14ac:dyDescent="0.15">
      <c r="A87" s="51">
        <v>2380</v>
      </c>
      <c r="B87" s="51" t="s">
        <v>185</v>
      </c>
      <c r="C87" s="51" t="s">
        <v>264</v>
      </c>
      <c r="D87" s="51" t="s">
        <v>183</v>
      </c>
      <c r="E87" s="52" t="s">
        <v>291</v>
      </c>
      <c r="F87" s="55">
        <f t="shared" ref="F87:N87" si="31">SUM(F89)</f>
        <v>0</v>
      </c>
      <c r="G87" s="55">
        <f t="shared" si="31"/>
        <v>0</v>
      </c>
      <c r="H87" s="55">
        <f t="shared" si="31"/>
        <v>0</v>
      </c>
      <c r="I87" s="90">
        <f t="shared" si="31"/>
        <v>0</v>
      </c>
      <c r="J87" s="90">
        <f t="shared" si="31"/>
        <v>0</v>
      </c>
      <c r="K87" s="90">
        <f t="shared" si="31"/>
        <v>0</v>
      </c>
      <c r="L87" s="105">
        <f t="shared" si="31"/>
        <v>0</v>
      </c>
      <c r="M87" s="105">
        <f t="shared" si="31"/>
        <v>0</v>
      </c>
      <c r="N87" s="105">
        <f t="shared" si="31"/>
        <v>0</v>
      </c>
      <c r="O87" s="108">
        <f t="shared" si="24"/>
        <v>0</v>
      </c>
      <c r="P87" s="108">
        <f t="shared" si="25"/>
        <v>0</v>
      </c>
      <c r="Q87" s="108">
        <f t="shared" si="26"/>
        <v>0</v>
      </c>
      <c r="R87" s="47"/>
    </row>
    <row r="88" spans="1:18" ht="12.75" x14ac:dyDescent="0.15">
      <c r="A88" s="51"/>
      <c r="B88" s="51"/>
      <c r="C88" s="51"/>
      <c r="D88" s="51"/>
      <c r="E88" s="52" t="s">
        <v>234</v>
      </c>
      <c r="F88" s="56"/>
      <c r="G88" s="56"/>
      <c r="H88" s="56"/>
      <c r="I88" s="91"/>
      <c r="J88" s="91"/>
      <c r="K88" s="91"/>
      <c r="L88" s="106"/>
      <c r="M88" s="106"/>
      <c r="N88" s="106"/>
      <c r="O88" s="108"/>
      <c r="P88" s="108"/>
      <c r="Q88" s="108"/>
      <c r="R88" s="47"/>
    </row>
    <row r="89" spans="1:18" ht="25.5" x14ac:dyDescent="0.15">
      <c r="A89" s="51">
        <v>2381</v>
      </c>
      <c r="B89" s="51">
        <v>3</v>
      </c>
      <c r="C89" s="51" t="s">
        <v>264</v>
      </c>
      <c r="D89" s="51" t="s">
        <v>184</v>
      </c>
      <c r="E89" s="52" t="s">
        <v>292</v>
      </c>
      <c r="F89" s="55">
        <f>SUM(G89,H89)</f>
        <v>0</v>
      </c>
      <c r="G89" s="55"/>
      <c r="H89" s="55"/>
      <c r="I89" s="90">
        <f>SUM(J89,K89)</f>
        <v>0</v>
      </c>
      <c r="J89" s="90"/>
      <c r="K89" s="90"/>
      <c r="L89" s="105">
        <f>SUM(M89,N89)</f>
        <v>0</v>
      </c>
      <c r="M89" s="105"/>
      <c r="N89" s="105"/>
      <c r="O89" s="108">
        <f t="shared" si="24"/>
        <v>0</v>
      </c>
      <c r="P89" s="108">
        <f t="shared" si="25"/>
        <v>0</v>
      </c>
      <c r="Q89" s="108">
        <f t="shared" si="26"/>
        <v>0</v>
      </c>
      <c r="R89" s="47"/>
    </row>
    <row r="90" spans="1:18" ht="38.25" x14ac:dyDescent="0.15">
      <c r="A90" s="51">
        <v>2400</v>
      </c>
      <c r="B90" s="51" t="s">
        <v>189</v>
      </c>
      <c r="C90" s="51" t="s">
        <v>183</v>
      </c>
      <c r="D90" s="51" t="s">
        <v>183</v>
      </c>
      <c r="E90" s="52" t="s">
        <v>293</v>
      </c>
      <c r="F90" s="55">
        <f t="shared" ref="F90:N90" si="32">SUM(F92,F96,F102,F110,F115,F122,F125,F131,F140)</f>
        <v>825762</v>
      </c>
      <c r="G90" s="55">
        <f t="shared" si="32"/>
        <v>400640.2</v>
      </c>
      <c r="H90" s="55">
        <f t="shared" si="32"/>
        <v>425121.80000000005</v>
      </c>
      <c r="I90" s="90">
        <f t="shared" si="32"/>
        <v>139436</v>
      </c>
      <c r="J90" s="90">
        <f t="shared" si="32"/>
        <v>144436</v>
      </c>
      <c r="K90" s="90">
        <f t="shared" si="32"/>
        <v>-5000</v>
      </c>
      <c r="L90" s="105">
        <f t="shared" si="32"/>
        <v>78998</v>
      </c>
      <c r="M90" s="105">
        <f t="shared" si="32"/>
        <v>81998</v>
      </c>
      <c r="N90" s="105">
        <f t="shared" si="32"/>
        <v>-3000</v>
      </c>
      <c r="O90" s="108">
        <f t="shared" si="24"/>
        <v>-60438</v>
      </c>
      <c r="P90" s="108">
        <f t="shared" si="25"/>
        <v>-62438</v>
      </c>
      <c r="Q90" s="108">
        <f t="shared" si="26"/>
        <v>2000</v>
      </c>
      <c r="R90" s="47"/>
    </row>
    <row r="91" spans="1:18" ht="12.75" x14ac:dyDescent="0.15">
      <c r="A91" s="51"/>
      <c r="B91" s="51"/>
      <c r="C91" s="51"/>
      <c r="D91" s="51"/>
      <c r="E91" s="52" t="s">
        <v>234</v>
      </c>
      <c r="F91" s="56"/>
      <c r="G91" s="56"/>
      <c r="H91" s="56"/>
      <c r="I91" s="91"/>
      <c r="J91" s="91"/>
      <c r="K91" s="91"/>
      <c r="L91" s="106"/>
      <c r="M91" s="106"/>
      <c r="N91" s="106"/>
      <c r="O91" s="108"/>
      <c r="P91" s="108"/>
      <c r="Q91" s="108"/>
      <c r="R91" s="47"/>
    </row>
    <row r="92" spans="1:18" ht="25.5" x14ac:dyDescent="0.15">
      <c r="A92" s="51">
        <v>2410</v>
      </c>
      <c r="B92" s="51" t="s">
        <v>189</v>
      </c>
      <c r="C92" s="51" t="s">
        <v>184</v>
      </c>
      <c r="D92" s="51" t="s">
        <v>183</v>
      </c>
      <c r="E92" s="52" t="s">
        <v>294</v>
      </c>
      <c r="F92" s="55">
        <f t="shared" ref="F92:N92" si="33">SUM(F94:F95)</f>
        <v>0</v>
      </c>
      <c r="G92" s="55">
        <f t="shared" si="33"/>
        <v>0</v>
      </c>
      <c r="H92" s="55">
        <f t="shared" si="33"/>
        <v>0</v>
      </c>
      <c r="I92" s="90">
        <f t="shared" si="33"/>
        <v>0</v>
      </c>
      <c r="J92" s="90">
        <f t="shared" si="33"/>
        <v>0</v>
      </c>
      <c r="K92" s="90">
        <f t="shared" si="33"/>
        <v>0</v>
      </c>
      <c r="L92" s="105">
        <f t="shared" si="33"/>
        <v>0</v>
      </c>
      <c r="M92" s="105">
        <f t="shared" si="33"/>
        <v>0</v>
      </c>
      <c r="N92" s="105">
        <f t="shared" si="33"/>
        <v>0</v>
      </c>
      <c r="O92" s="108">
        <f t="shared" si="24"/>
        <v>0</v>
      </c>
      <c r="P92" s="108">
        <f t="shared" si="25"/>
        <v>0</v>
      </c>
      <c r="Q92" s="108">
        <f t="shared" si="26"/>
        <v>0</v>
      </c>
      <c r="R92" s="47"/>
    </row>
    <row r="93" spans="1:18" ht="12.75" x14ac:dyDescent="0.15">
      <c r="A93" s="51"/>
      <c r="B93" s="51"/>
      <c r="C93" s="51"/>
      <c r="D93" s="51"/>
      <c r="E93" s="52" t="s">
        <v>234</v>
      </c>
      <c r="F93" s="56"/>
      <c r="G93" s="56"/>
      <c r="H93" s="56"/>
      <c r="I93" s="91"/>
      <c r="J93" s="91"/>
      <c r="K93" s="91"/>
      <c r="L93" s="106"/>
      <c r="M93" s="106"/>
      <c r="N93" s="106"/>
      <c r="O93" s="108"/>
      <c r="P93" s="108"/>
      <c r="Q93" s="108"/>
      <c r="R93" s="47"/>
    </row>
    <row r="94" spans="1:18" ht="25.5" x14ac:dyDescent="0.15">
      <c r="A94" s="51">
        <v>2411</v>
      </c>
      <c r="B94" s="51" t="s">
        <v>189</v>
      </c>
      <c r="C94" s="51" t="s">
        <v>184</v>
      </c>
      <c r="D94" s="51" t="s">
        <v>184</v>
      </c>
      <c r="E94" s="52" t="s">
        <v>295</v>
      </c>
      <c r="F94" s="55">
        <f>SUM(G94,H94)</f>
        <v>0</v>
      </c>
      <c r="G94" s="55"/>
      <c r="H94" s="55"/>
      <c r="I94" s="90">
        <f>SUM(J94,K94)</f>
        <v>0</v>
      </c>
      <c r="J94" s="90"/>
      <c r="K94" s="90"/>
      <c r="L94" s="105">
        <f>SUM(M94,N94)</f>
        <v>0</v>
      </c>
      <c r="M94" s="105"/>
      <c r="N94" s="105"/>
      <c r="O94" s="108">
        <f t="shared" si="24"/>
        <v>0</v>
      </c>
      <c r="P94" s="108">
        <f t="shared" si="25"/>
        <v>0</v>
      </c>
      <c r="Q94" s="108">
        <f t="shared" si="26"/>
        <v>0</v>
      </c>
      <c r="R94" s="47"/>
    </row>
    <row r="95" spans="1:18" ht="25.5" x14ac:dyDescent="0.15">
      <c r="A95" s="51">
        <v>2412</v>
      </c>
      <c r="B95" s="51" t="s">
        <v>189</v>
      </c>
      <c r="C95" s="51" t="s">
        <v>184</v>
      </c>
      <c r="D95" s="51" t="s">
        <v>188</v>
      </c>
      <c r="E95" s="52" t="s">
        <v>296</v>
      </c>
      <c r="F95" s="55">
        <f>SUM(G95,H95)</f>
        <v>0</v>
      </c>
      <c r="G95" s="55"/>
      <c r="H95" s="55"/>
      <c r="I95" s="90">
        <f>SUM(J95,K95)</f>
        <v>0</v>
      </c>
      <c r="J95" s="90"/>
      <c r="K95" s="90"/>
      <c r="L95" s="105">
        <f>SUM(M95,N95)</f>
        <v>0</v>
      </c>
      <c r="M95" s="105"/>
      <c r="N95" s="105"/>
      <c r="O95" s="108">
        <f t="shared" si="24"/>
        <v>0</v>
      </c>
      <c r="P95" s="108">
        <f t="shared" si="25"/>
        <v>0</v>
      </c>
      <c r="Q95" s="108">
        <f t="shared" si="26"/>
        <v>0</v>
      </c>
      <c r="R95" s="47"/>
    </row>
    <row r="96" spans="1:18" ht="25.5" x14ac:dyDescent="0.15">
      <c r="A96" s="51">
        <v>2420</v>
      </c>
      <c r="B96" s="51" t="s">
        <v>189</v>
      </c>
      <c r="C96" s="51" t="s">
        <v>188</v>
      </c>
      <c r="D96" s="51" t="s">
        <v>183</v>
      </c>
      <c r="E96" s="52" t="s">
        <v>297</v>
      </c>
      <c r="F96" s="55">
        <f t="shared" ref="F96:N96" si="34">SUM(F98:F101)</f>
        <v>388994</v>
      </c>
      <c r="G96" s="55">
        <f t="shared" si="34"/>
        <v>349910.2</v>
      </c>
      <c r="H96" s="55">
        <f t="shared" si="34"/>
        <v>39083.800000000003</v>
      </c>
      <c r="I96" s="90">
        <f t="shared" si="34"/>
        <v>54187.6</v>
      </c>
      <c r="J96" s="90">
        <f t="shared" si="34"/>
        <v>54187.6</v>
      </c>
      <c r="K96" s="90">
        <f t="shared" si="34"/>
        <v>0</v>
      </c>
      <c r="L96" s="105">
        <f t="shared" si="34"/>
        <v>16000</v>
      </c>
      <c r="M96" s="105">
        <f t="shared" si="34"/>
        <v>16000</v>
      </c>
      <c r="N96" s="105">
        <f t="shared" si="34"/>
        <v>0</v>
      </c>
      <c r="O96" s="108">
        <f t="shared" si="24"/>
        <v>-38187.599999999999</v>
      </c>
      <c r="P96" s="108">
        <f t="shared" si="25"/>
        <v>-38187.599999999999</v>
      </c>
      <c r="Q96" s="108">
        <f t="shared" si="26"/>
        <v>0</v>
      </c>
      <c r="R96" s="47"/>
    </row>
    <row r="97" spans="1:18" ht="12.75" x14ac:dyDescent="0.15">
      <c r="A97" s="51"/>
      <c r="B97" s="51"/>
      <c r="C97" s="51"/>
      <c r="D97" s="51"/>
      <c r="E97" s="52" t="s">
        <v>234</v>
      </c>
      <c r="F97" s="56"/>
      <c r="G97" s="56"/>
      <c r="H97" s="56"/>
      <c r="I97" s="91"/>
      <c r="J97" s="91"/>
      <c r="K97" s="91"/>
      <c r="L97" s="106"/>
      <c r="M97" s="106"/>
      <c r="N97" s="106"/>
      <c r="O97" s="108"/>
      <c r="P97" s="108"/>
      <c r="Q97" s="108"/>
      <c r="R97" s="47"/>
    </row>
    <row r="98" spans="1:18" ht="12.75" x14ac:dyDescent="0.15">
      <c r="A98" s="51">
        <v>2421</v>
      </c>
      <c r="B98" s="51" t="s">
        <v>189</v>
      </c>
      <c r="C98" s="51" t="s">
        <v>188</v>
      </c>
      <c r="D98" s="51" t="s">
        <v>184</v>
      </c>
      <c r="E98" s="52" t="s">
        <v>298</v>
      </c>
      <c r="F98" s="55">
        <f>SUM(G98,H98)</f>
        <v>349910.2</v>
      </c>
      <c r="G98" s="55">
        <v>349910.2</v>
      </c>
      <c r="H98" s="55">
        <v>0</v>
      </c>
      <c r="I98" s="90">
        <f>SUM(J98,K98)</f>
        <v>0</v>
      </c>
      <c r="J98" s="90">
        <v>0</v>
      </c>
      <c r="K98" s="90">
        <v>0</v>
      </c>
      <c r="L98" s="105">
        <f>SUM(M98,N98)</f>
        <v>0</v>
      </c>
      <c r="M98" s="105">
        <v>0</v>
      </c>
      <c r="N98" s="105">
        <v>0</v>
      </c>
      <c r="O98" s="108">
        <f t="shared" si="24"/>
        <v>0</v>
      </c>
      <c r="P98" s="108">
        <f t="shared" si="25"/>
        <v>0</v>
      </c>
      <c r="Q98" s="108">
        <f t="shared" si="26"/>
        <v>0</v>
      </c>
      <c r="R98" s="47"/>
    </row>
    <row r="99" spans="1:18" ht="12.75" x14ac:dyDescent="0.15">
      <c r="A99" s="51">
        <v>2422</v>
      </c>
      <c r="B99" s="51" t="s">
        <v>189</v>
      </c>
      <c r="C99" s="51" t="s">
        <v>188</v>
      </c>
      <c r="D99" s="51" t="s">
        <v>188</v>
      </c>
      <c r="E99" s="52" t="s">
        <v>299</v>
      </c>
      <c r="F99" s="55">
        <f>SUM(G99,H99)</f>
        <v>0</v>
      </c>
      <c r="G99" s="55"/>
      <c r="H99" s="55"/>
      <c r="I99" s="90">
        <f>SUM(J99,K99)</f>
        <v>0</v>
      </c>
      <c r="J99" s="90"/>
      <c r="K99" s="90"/>
      <c r="L99" s="105">
        <f>SUM(M99,N99)</f>
        <v>0</v>
      </c>
      <c r="M99" s="105"/>
      <c r="N99" s="105"/>
      <c r="O99" s="108">
        <f t="shared" si="24"/>
        <v>0</v>
      </c>
      <c r="P99" s="108">
        <f t="shared" si="25"/>
        <v>0</v>
      </c>
      <c r="Q99" s="108">
        <f t="shared" si="26"/>
        <v>0</v>
      </c>
      <c r="R99" s="47"/>
    </row>
    <row r="100" spans="1:18" ht="12.75" x14ac:dyDescent="0.15">
      <c r="A100" s="51">
        <v>2423</v>
      </c>
      <c r="B100" s="51" t="s">
        <v>189</v>
      </c>
      <c r="C100" s="51" t="s">
        <v>188</v>
      </c>
      <c r="D100" s="51" t="s">
        <v>185</v>
      </c>
      <c r="E100" s="52" t="s">
        <v>300</v>
      </c>
      <c r="F100" s="55">
        <f>SUM(G100,H100)</f>
        <v>0</v>
      </c>
      <c r="G100" s="55"/>
      <c r="H100" s="55"/>
      <c r="I100" s="90">
        <f>SUM(J100,K100)</f>
        <v>0</v>
      </c>
      <c r="J100" s="90"/>
      <c r="K100" s="90"/>
      <c r="L100" s="105">
        <f>SUM(M100,N100)</f>
        <v>0</v>
      </c>
      <c r="M100" s="105"/>
      <c r="N100" s="105"/>
      <c r="O100" s="108">
        <f t="shared" si="24"/>
        <v>0</v>
      </c>
      <c r="P100" s="108">
        <f t="shared" si="25"/>
        <v>0</v>
      </c>
      <c r="Q100" s="108">
        <f t="shared" si="26"/>
        <v>0</v>
      </c>
      <c r="R100" s="47"/>
    </row>
    <row r="101" spans="1:18" ht="12.75" x14ac:dyDescent="0.15">
      <c r="A101" s="51">
        <v>2424</v>
      </c>
      <c r="B101" s="51" t="s">
        <v>189</v>
      </c>
      <c r="C101" s="51" t="s">
        <v>188</v>
      </c>
      <c r="D101" s="51" t="s">
        <v>189</v>
      </c>
      <c r="E101" s="52" t="s">
        <v>301</v>
      </c>
      <c r="F101" s="55">
        <f>SUM(G101,H101)</f>
        <v>39083.800000000003</v>
      </c>
      <c r="G101" s="55">
        <v>0</v>
      </c>
      <c r="H101" s="55">
        <v>39083.800000000003</v>
      </c>
      <c r="I101" s="90">
        <f>SUM(J101,K101)</f>
        <v>54187.6</v>
      </c>
      <c r="J101" s="90">
        <v>54187.6</v>
      </c>
      <c r="K101" s="90">
        <v>0</v>
      </c>
      <c r="L101" s="105">
        <f>SUM(M101,N101)</f>
        <v>16000</v>
      </c>
      <c r="M101" s="105">
        <v>16000</v>
      </c>
      <c r="N101" s="105">
        <v>0</v>
      </c>
      <c r="O101" s="108">
        <f t="shared" si="24"/>
        <v>-38187.599999999999</v>
      </c>
      <c r="P101" s="108">
        <f t="shared" si="25"/>
        <v>-38187.599999999999</v>
      </c>
      <c r="Q101" s="108">
        <f t="shared" si="26"/>
        <v>0</v>
      </c>
      <c r="R101" s="47"/>
    </row>
    <row r="102" spans="1:18" ht="12.75" x14ac:dyDescent="0.15">
      <c r="A102" s="51">
        <v>2430</v>
      </c>
      <c r="B102" s="51" t="s">
        <v>189</v>
      </c>
      <c r="C102" s="51" t="s">
        <v>185</v>
      </c>
      <c r="D102" s="51" t="s">
        <v>183</v>
      </c>
      <c r="E102" s="52" t="s">
        <v>302</v>
      </c>
      <c r="F102" s="55">
        <f t="shared" ref="F102:N102" si="35">SUM(F104:F109)</f>
        <v>44138.400000000001</v>
      </c>
      <c r="G102" s="55">
        <f t="shared" si="35"/>
        <v>0</v>
      </c>
      <c r="H102" s="55">
        <f>SUM(H104:H109)</f>
        <v>44138.400000000001</v>
      </c>
      <c r="I102" s="90">
        <f t="shared" si="35"/>
        <v>0</v>
      </c>
      <c r="J102" s="90">
        <f t="shared" si="35"/>
        <v>0</v>
      </c>
      <c r="K102" s="90">
        <f t="shared" si="35"/>
        <v>0</v>
      </c>
      <c r="L102" s="105">
        <f t="shared" si="35"/>
        <v>0</v>
      </c>
      <c r="M102" s="105">
        <f t="shared" si="35"/>
        <v>0</v>
      </c>
      <c r="N102" s="105">
        <f t="shared" si="35"/>
        <v>0</v>
      </c>
      <c r="O102" s="108">
        <f t="shared" si="24"/>
        <v>0</v>
      </c>
      <c r="P102" s="108">
        <f t="shared" si="25"/>
        <v>0</v>
      </c>
      <c r="Q102" s="108">
        <f t="shared" si="26"/>
        <v>0</v>
      </c>
      <c r="R102" s="47"/>
    </row>
    <row r="103" spans="1:18" ht="12.75" x14ac:dyDescent="0.15">
      <c r="A103" s="51"/>
      <c r="B103" s="51"/>
      <c r="C103" s="51"/>
      <c r="D103" s="51"/>
      <c r="E103" s="52" t="s">
        <v>234</v>
      </c>
      <c r="F103" s="56"/>
      <c r="G103" s="56"/>
      <c r="H103" s="56"/>
      <c r="I103" s="91"/>
      <c r="J103" s="91"/>
      <c r="K103" s="91"/>
      <c r="L103" s="106"/>
      <c r="M103" s="106"/>
      <c r="N103" s="106"/>
      <c r="O103" s="108"/>
      <c r="P103" s="108"/>
      <c r="Q103" s="108"/>
      <c r="R103" s="47"/>
    </row>
    <row r="104" spans="1:18" ht="12.75" x14ac:dyDescent="0.15">
      <c r="A104" s="51">
        <v>2431</v>
      </c>
      <c r="B104" s="51" t="s">
        <v>189</v>
      </c>
      <c r="C104" s="51" t="s">
        <v>185</v>
      </c>
      <c r="D104" s="51" t="s">
        <v>184</v>
      </c>
      <c r="E104" s="52" t="s">
        <v>303</v>
      </c>
      <c r="F104" s="55">
        <f t="shared" ref="F104:F109" si="36">SUM(G104,H104)</f>
        <v>0</v>
      </c>
      <c r="G104" s="55"/>
      <c r="H104" s="55"/>
      <c r="I104" s="90">
        <f t="shared" ref="I104:I109" si="37">SUM(J104,K104)</f>
        <v>0</v>
      </c>
      <c r="J104" s="90"/>
      <c r="K104" s="90"/>
      <c r="L104" s="105">
        <f t="shared" ref="L104:L109" si="38">SUM(M104,N104)</f>
        <v>0</v>
      </c>
      <c r="M104" s="105"/>
      <c r="N104" s="105"/>
      <c r="O104" s="108">
        <f t="shared" si="24"/>
        <v>0</v>
      </c>
      <c r="P104" s="108">
        <f t="shared" si="25"/>
        <v>0</v>
      </c>
      <c r="Q104" s="108">
        <f t="shared" si="26"/>
        <v>0</v>
      </c>
      <c r="R104" s="47"/>
    </row>
    <row r="105" spans="1:18" ht="12.75" x14ac:dyDescent="0.15">
      <c r="A105" s="51">
        <v>2432</v>
      </c>
      <c r="B105" s="51" t="s">
        <v>189</v>
      </c>
      <c r="C105" s="51" t="s">
        <v>185</v>
      </c>
      <c r="D105" s="51" t="s">
        <v>188</v>
      </c>
      <c r="E105" s="52" t="s">
        <v>304</v>
      </c>
      <c r="F105" s="55">
        <f t="shared" si="36"/>
        <v>44138.400000000001</v>
      </c>
      <c r="G105" s="55"/>
      <c r="H105" s="55">
        <v>44138.400000000001</v>
      </c>
      <c r="I105" s="90">
        <f t="shared" si="37"/>
        <v>0</v>
      </c>
      <c r="J105" s="90"/>
      <c r="K105" s="90"/>
      <c r="L105" s="105">
        <f t="shared" si="38"/>
        <v>0</v>
      </c>
      <c r="M105" s="105"/>
      <c r="N105" s="105">
        <v>0</v>
      </c>
      <c r="O105" s="108">
        <f t="shared" si="24"/>
        <v>0</v>
      </c>
      <c r="P105" s="108">
        <f t="shared" si="25"/>
        <v>0</v>
      </c>
      <c r="Q105" s="108">
        <f t="shared" si="26"/>
        <v>0</v>
      </c>
      <c r="R105" s="47"/>
    </row>
    <row r="106" spans="1:18" ht="12.75" x14ac:dyDescent="0.15">
      <c r="A106" s="51">
        <v>2433</v>
      </c>
      <c r="B106" s="51" t="s">
        <v>189</v>
      </c>
      <c r="C106" s="51" t="s">
        <v>185</v>
      </c>
      <c r="D106" s="51" t="s">
        <v>185</v>
      </c>
      <c r="E106" s="52" t="s">
        <v>305</v>
      </c>
      <c r="F106" s="55">
        <f t="shared" si="36"/>
        <v>0</v>
      </c>
      <c r="G106" s="55"/>
      <c r="H106" s="55"/>
      <c r="I106" s="90">
        <f t="shared" si="37"/>
        <v>0</v>
      </c>
      <c r="J106" s="90"/>
      <c r="K106" s="90"/>
      <c r="L106" s="105">
        <f t="shared" si="38"/>
        <v>0</v>
      </c>
      <c r="M106" s="105"/>
      <c r="N106" s="105"/>
      <c r="O106" s="108">
        <f t="shared" si="24"/>
        <v>0</v>
      </c>
      <c r="P106" s="108">
        <f t="shared" si="25"/>
        <v>0</v>
      </c>
      <c r="Q106" s="108">
        <f t="shared" si="26"/>
        <v>0</v>
      </c>
      <c r="R106" s="47"/>
    </row>
    <row r="107" spans="1:18" ht="12.75" x14ac:dyDescent="0.15">
      <c r="A107" s="51">
        <v>2434</v>
      </c>
      <c r="B107" s="51" t="s">
        <v>189</v>
      </c>
      <c r="C107" s="51" t="s">
        <v>185</v>
      </c>
      <c r="D107" s="51" t="s">
        <v>189</v>
      </c>
      <c r="E107" s="52" t="s">
        <v>306</v>
      </c>
      <c r="F107" s="55">
        <f t="shared" si="36"/>
        <v>0</v>
      </c>
      <c r="G107" s="55"/>
      <c r="H107" s="55"/>
      <c r="I107" s="90">
        <f t="shared" si="37"/>
        <v>0</v>
      </c>
      <c r="J107" s="90"/>
      <c r="K107" s="90"/>
      <c r="L107" s="105">
        <f t="shared" si="38"/>
        <v>0</v>
      </c>
      <c r="M107" s="105"/>
      <c r="N107" s="105"/>
      <c r="O107" s="108">
        <f t="shared" si="24"/>
        <v>0</v>
      </c>
      <c r="P107" s="108">
        <f t="shared" si="25"/>
        <v>0</v>
      </c>
      <c r="Q107" s="108">
        <f t="shared" si="26"/>
        <v>0</v>
      </c>
      <c r="R107" s="47"/>
    </row>
    <row r="108" spans="1:18" ht="12.75" x14ac:dyDescent="0.15">
      <c r="A108" s="51">
        <v>2435</v>
      </c>
      <c r="B108" s="51" t="s">
        <v>189</v>
      </c>
      <c r="C108" s="51" t="s">
        <v>185</v>
      </c>
      <c r="D108" s="51" t="s">
        <v>186</v>
      </c>
      <c r="E108" s="52" t="s">
        <v>307</v>
      </c>
      <c r="F108" s="55">
        <f t="shared" si="36"/>
        <v>0</v>
      </c>
      <c r="G108" s="55"/>
      <c r="H108" s="55"/>
      <c r="I108" s="90">
        <f t="shared" si="37"/>
        <v>0</v>
      </c>
      <c r="J108" s="90"/>
      <c r="K108" s="90"/>
      <c r="L108" s="105">
        <f t="shared" si="38"/>
        <v>0</v>
      </c>
      <c r="M108" s="105"/>
      <c r="N108" s="105"/>
      <c r="O108" s="108">
        <f t="shared" si="24"/>
        <v>0</v>
      </c>
      <c r="P108" s="108">
        <f t="shared" si="25"/>
        <v>0</v>
      </c>
      <c r="Q108" s="108">
        <f t="shared" si="26"/>
        <v>0</v>
      </c>
      <c r="R108" s="47"/>
    </row>
    <row r="109" spans="1:18" ht="12.75" x14ac:dyDescent="0.15">
      <c r="A109" s="51">
        <v>2436</v>
      </c>
      <c r="B109" s="51" t="s">
        <v>189</v>
      </c>
      <c r="C109" s="51" t="s">
        <v>185</v>
      </c>
      <c r="D109" s="51" t="s">
        <v>187</v>
      </c>
      <c r="E109" s="52" t="s">
        <v>308</v>
      </c>
      <c r="F109" s="55">
        <f t="shared" si="36"/>
        <v>0</v>
      </c>
      <c r="G109" s="55"/>
      <c r="H109" s="55"/>
      <c r="I109" s="90">
        <f t="shared" si="37"/>
        <v>0</v>
      </c>
      <c r="J109" s="90"/>
      <c r="K109" s="90"/>
      <c r="L109" s="105">
        <f t="shared" si="38"/>
        <v>0</v>
      </c>
      <c r="M109" s="105"/>
      <c r="N109" s="105"/>
      <c r="O109" s="108">
        <f t="shared" si="24"/>
        <v>0</v>
      </c>
      <c r="P109" s="108">
        <f t="shared" si="25"/>
        <v>0</v>
      </c>
      <c r="Q109" s="108">
        <f t="shared" si="26"/>
        <v>0</v>
      </c>
      <c r="R109" s="47"/>
    </row>
    <row r="110" spans="1:18" ht="25.5" x14ac:dyDescent="0.15">
      <c r="A110" s="51">
        <v>2440</v>
      </c>
      <c r="B110" s="51" t="s">
        <v>189</v>
      </c>
      <c r="C110" s="51" t="s">
        <v>189</v>
      </c>
      <c r="D110" s="51" t="s">
        <v>183</v>
      </c>
      <c r="E110" s="52" t="s">
        <v>309</v>
      </c>
      <c r="F110" s="55">
        <f t="shared" ref="F110:N110" si="39">SUM(F112:F114)</f>
        <v>0</v>
      </c>
      <c r="G110" s="55">
        <f t="shared" si="39"/>
        <v>0</v>
      </c>
      <c r="H110" s="55">
        <f t="shared" si="39"/>
        <v>0</v>
      </c>
      <c r="I110" s="90">
        <f t="shared" si="39"/>
        <v>0</v>
      </c>
      <c r="J110" s="90">
        <f t="shared" si="39"/>
        <v>0</v>
      </c>
      <c r="K110" s="90">
        <f t="shared" si="39"/>
        <v>0</v>
      </c>
      <c r="L110" s="105">
        <f t="shared" si="39"/>
        <v>0</v>
      </c>
      <c r="M110" s="105">
        <f t="shared" si="39"/>
        <v>0</v>
      </c>
      <c r="N110" s="105">
        <f t="shared" si="39"/>
        <v>0</v>
      </c>
      <c r="O110" s="108">
        <f t="shared" si="24"/>
        <v>0</v>
      </c>
      <c r="P110" s="108">
        <f t="shared" si="25"/>
        <v>0</v>
      </c>
      <c r="Q110" s="108">
        <f t="shared" si="26"/>
        <v>0</v>
      </c>
      <c r="R110" s="47"/>
    </row>
    <row r="111" spans="1:18" ht="12.75" x14ac:dyDescent="0.15">
      <c r="A111" s="51"/>
      <c r="B111" s="51"/>
      <c r="C111" s="51"/>
      <c r="D111" s="51"/>
      <c r="E111" s="52" t="s">
        <v>234</v>
      </c>
      <c r="F111" s="56"/>
      <c r="G111" s="56"/>
      <c r="H111" s="56"/>
      <c r="I111" s="91"/>
      <c r="J111" s="91"/>
      <c r="K111" s="91"/>
      <c r="L111" s="106"/>
      <c r="M111" s="106"/>
      <c r="N111" s="106"/>
      <c r="O111" s="108"/>
      <c r="P111" s="108"/>
      <c r="Q111" s="108"/>
      <c r="R111" s="47"/>
    </row>
    <row r="112" spans="1:18" ht="25.5" x14ac:dyDescent="0.15">
      <c r="A112" s="51">
        <v>2441</v>
      </c>
      <c r="B112" s="51" t="s">
        <v>189</v>
      </c>
      <c r="C112" s="51" t="s">
        <v>189</v>
      </c>
      <c r="D112" s="51" t="s">
        <v>184</v>
      </c>
      <c r="E112" s="52" t="s">
        <v>310</v>
      </c>
      <c r="F112" s="55">
        <f>SUM(G112,H112)</f>
        <v>0</v>
      </c>
      <c r="G112" s="55"/>
      <c r="H112" s="55"/>
      <c r="I112" s="90">
        <f>SUM(J112,K112)</f>
        <v>0</v>
      </c>
      <c r="J112" s="90"/>
      <c r="K112" s="90"/>
      <c r="L112" s="105">
        <f>SUM(M112,N112)</f>
        <v>0</v>
      </c>
      <c r="M112" s="105"/>
      <c r="N112" s="105"/>
      <c r="O112" s="108">
        <f t="shared" si="24"/>
        <v>0</v>
      </c>
      <c r="P112" s="108">
        <f t="shared" si="25"/>
        <v>0</v>
      </c>
      <c r="Q112" s="108">
        <f t="shared" si="26"/>
        <v>0</v>
      </c>
      <c r="R112" s="47"/>
    </row>
    <row r="113" spans="1:18" ht="12.75" x14ac:dyDescent="0.15">
      <c r="A113" s="51">
        <v>2442</v>
      </c>
      <c r="B113" s="51" t="s">
        <v>189</v>
      </c>
      <c r="C113" s="51" t="s">
        <v>189</v>
      </c>
      <c r="D113" s="51" t="s">
        <v>188</v>
      </c>
      <c r="E113" s="52" t="s">
        <v>311</v>
      </c>
      <c r="F113" s="55">
        <f>SUM(G113,H113)</f>
        <v>0</v>
      </c>
      <c r="G113" s="55"/>
      <c r="H113" s="55"/>
      <c r="I113" s="90">
        <f>SUM(J113,K113)</f>
        <v>0</v>
      </c>
      <c r="J113" s="90"/>
      <c r="K113" s="90"/>
      <c r="L113" s="105">
        <f>SUM(M113,N113)</f>
        <v>0</v>
      </c>
      <c r="M113" s="105"/>
      <c r="N113" s="105"/>
      <c r="O113" s="108">
        <f t="shared" si="24"/>
        <v>0</v>
      </c>
      <c r="P113" s="108">
        <f t="shared" si="25"/>
        <v>0</v>
      </c>
      <c r="Q113" s="108">
        <f t="shared" si="26"/>
        <v>0</v>
      </c>
      <c r="R113" s="47"/>
    </row>
    <row r="114" spans="1:18" ht="12.75" x14ac:dyDescent="0.15">
      <c r="A114" s="51">
        <v>2443</v>
      </c>
      <c r="B114" s="51" t="s">
        <v>189</v>
      </c>
      <c r="C114" s="51" t="s">
        <v>189</v>
      </c>
      <c r="D114" s="51" t="s">
        <v>185</v>
      </c>
      <c r="E114" s="52" t="s">
        <v>312</v>
      </c>
      <c r="F114" s="55">
        <f>SUM(G114,H114)</f>
        <v>0</v>
      </c>
      <c r="G114" s="55"/>
      <c r="H114" s="55"/>
      <c r="I114" s="90">
        <f>SUM(J114,K114)</f>
        <v>0</v>
      </c>
      <c r="J114" s="90"/>
      <c r="K114" s="90"/>
      <c r="L114" s="105">
        <f>SUM(M114,N114)</f>
        <v>0</v>
      </c>
      <c r="M114" s="105"/>
      <c r="N114" s="105"/>
      <c r="O114" s="108">
        <f t="shared" si="24"/>
        <v>0</v>
      </c>
      <c r="P114" s="108">
        <f t="shared" si="25"/>
        <v>0</v>
      </c>
      <c r="Q114" s="108">
        <f t="shared" si="26"/>
        <v>0</v>
      </c>
      <c r="R114" s="47"/>
    </row>
    <row r="115" spans="1:18" ht="12.75" x14ac:dyDescent="0.15">
      <c r="A115" s="51">
        <v>2450</v>
      </c>
      <c r="B115" s="51" t="s">
        <v>189</v>
      </c>
      <c r="C115" s="51" t="s">
        <v>186</v>
      </c>
      <c r="D115" s="51" t="s">
        <v>183</v>
      </c>
      <c r="E115" s="52" t="s">
        <v>313</v>
      </c>
      <c r="F115" s="55">
        <f t="shared" ref="F115:N115" si="40">SUM(F117:F121)</f>
        <v>411749.9</v>
      </c>
      <c r="G115" s="55">
        <f t="shared" si="40"/>
        <v>50730</v>
      </c>
      <c r="H115" s="55">
        <f t="shared" si="40"/>
        <v>361019.9</v>
      </c>
      <c r="I115" s="90">
        <f t="shared" si="40"/>
        <v>90248.4</v>
      </c>
      <c r="J115" s="90">
        <f t="shared" si="40"/>
        <v>90248.4</v>
      </c>
      <c r="K115" s="90">
        <f t="shared" si="40"/>
        <v>0</v>
      </c>
      <c r="L115" s="105">
        <f t="shared" si="40"/>
        <v>65998</v>
      </c>
      <c r="M115" s="105">
        <f t="shared" si="40"/>
        <v>65998</v>
      </c>
      <c r="N115" s="105">
        <f t="shared" si="40"/>
        <v>0</v>
      </c>
      <c r="O115" s="108">
        <f t="shared" si="24"/>
        <v>-24250.399999999994</v>
      </c>
      <c r="P115" s="108">
        <f t="shared" si="25"/>
        <v>-24250.399999999994</v>
      </c>
      <c r="Q115" s="108">
        <f t="shared" si="26"/>
        <v>0</v>
      </c>
      <c r="R115" s="47"/>
    </row>
    <row r="116" spans="1:18" ht="12.75" x14ac:dyDescent="0.15">
      <c r="A116" s="51"/>
      <c r="B116" s="51"/>
      <c r="C116" s="51"/>
      <c r="D116" s="51"/>
      <c r="E116" s="52" t="s">
        <v>234</v>
      </c>
      <c r="F116" s="56"/>
      <c r="G116" s="56"/>
      <c r="H116" s="56"/>
      <c r="I116" s="91"/>
      <c r="J116" s="91"/>
      <c r="K116" s="91"/>
      <c r="L116" s="106"/>
      <c r="M116" s="106"/>
      <c r="N116" s="106"/>
      <c r="O116" s="108"/>
      <c r="P116" s="108"/>
      <c r="Q116" s="108"/>
      <c r="R116" s="47"/>
    </row>
    <row r="117" spans="1:18" ht="12.75" x14ac:dyDescent="0.15">
      <c r="A117" s="51">
        <v>2451</v>
      </c>
      <c r="B117" s="51" t="s">
        <v>189</v>
      </c>
      <c r="C117" s="51" t="s">
        <v>186</v>
      </c>
      <c r="D117" s="51" t="s">
        <v>184</v>
      </c>
      <c r="E117" s="52" t="s">
        <v>314</v>
      </c>
      <c r="F117" s="55">
        <f>SUM(G117,H117)</f>
        <v>411749.9</v>
      </c>
      <c r="G117" s="55">
        <v>50730</v>
      </c>
      <c r="H117" s="55">
        <v>361019.9</v>
      </c>
      <c r="I117" s="90">
        <f>SUM(J117,K117)</f>
        <v>90248.4</v>
      </c>
      <c r="J117" s="90">
        <v>90248.4</v>
      </c>
      <c r="K117" s="90">
        <v>0</v>
      </c>
      <c r="L117" s="105">
        <f>SUM(M117,N117)</f>
        <v>65998</v>
      </c>
      <c r="M117" s="105">
        <v>65998</v>
      </c>
      <c r="N117" s="105">
        <v>0</v>
      </c>
      <c r="O117" s="108">
        <f t="shared" si="24"/>
        <v>-24250.399999999994</v>
      </c>
      <c r="P117" s="108">
        <f t="shared" si="25"/>
        <v>-24250.399999999994</v>
      </c>
      <c r="Q117" s="108">
        <f t="shared" si="26"/>
        <v>0</v>
      </c>
      <c r="R117" s="47"/>
    </row>
    <row r="118" spans="1:18" ht="12.75" x14ac:dyDescent="0.15">
      <c r="A118" s="51">
        <v>2452</v>
      </c>
      <c r="B118" s="51" t="s">
        <v>189</v>
      </c>
      <c r="C118" s="51" t="s">
        <v>186</v>
      </c>
      <c r="D118" s="51" t="s">
        <v>188</v>
      </c>
      <c r="E118" s="52" t="s">
        <v>315</v>
      </c>
      <c r="F118" s="55">
        <f>SUM(G118,H118)</f>
        <v>0</v>
      </c>
      <c r="G118" s="55"/>
      <c r="H118" s="55"/>
      <c r="I118" s="90">
        <f>SUM(J118,K118)</f>
        <v>0</v>
      </c>
      <c r="J118" s="90"/>
      <c r="K118" s="90"/>
      <c r="L118" s="105">
        <f>SUM(M118,N118)</f>
        <v>0</v>
      </c>
      <c r="M118" s="105"/>
      <c r="N118" s="105"/>
      <c r="O118" s="108">
        <f t="shared" si="24"/>
        <v>0</v>
      </c>
      <c r="P118" s="108">
        <f t="shared" si="25"/>
        <v>0</v>
      </c>
      <c r="Q118" s="108">
        <f t="shared" si="26"/>
        <v>0</v>
      </c>
      <c r="R118" s="47"/>
    </row>
    <row r="119" spans="1:18" ht="12.75" x14ac:dyDescent="0.15">
      <c r="A119" s="51">
        <v>2453</v>
      </c>
      <c r="B119" s="51" t="s">
        <v>189</v>
      </c>
      <c r="C119" s="51" t="s">
        <v>186</v>
      </c>
      <c r="D119" s="51" t="s">
        <v>185</v>
      </c>
      <c r="E119" s="52" t="s">
        <v>316</v>
      </c>
      <c r="F119" s="55">
        <f>SUM(G119,H119)</f>
        <v>0</v>
      </c>
      <c r="G119" s="55"/>
      <c r="H119" s="55"/>
      <c r="I119" s="90">
        <f>SUM(J119,K119)</f>
        <v>0</v>
      </c>
      <c r="J119" s="90"/>
      <c r="K119" s="90"/>
      <c r="L119" s="105">
        <f>SUM(M119,N119)</f>
        <v>0</v>
      </c>
      <c r="M119" s="105"/>
      <c r="N119" s="105"/>
      <c r="O119" s="108">
        <f t="shared" si="24"/>
        <v>0</v>
      </c>
      <c r="P119" s="108">
        <f t="shared" si="25"/>
        <v>0</v>
      </c>
      <c r="Q119" s="108">
        <f t="shared" si="26"/>
        <v>0</v>
      </c>
      <c r="R119" s="47"/>
    </row>
    <row r="120" spans="1:18" ht="12.75" x14ac:dyDescent="0.15">
      <c r="A120" s="51">
        <v>2454</v>
      </c>
      <c r="B120" s="51" t="s">
        <v>189</v>
      </c>
      <c r="C120" s="51" t="s">
        <v>186</v>
      </c>
      <c r="D120" s="51" t="s">
        <v>189</v>
      </c>
      <c r="E120" s="52" t="s">
        <v>317</v>
      </c>
      <c r="F120" s="55">
        <f>SUM(G120,H120)</f>
        <v>0</v>
      </c>
      <c r="G120" s="55"/>
      <c r="H120" s="55"/>
      <c r="I120" s="90">
        <f>SUM(J120,K120)</f>
        <v>0</v>
      </c>
      <c r="J120" s="90"/>
      <c r="K120" s="90"/>
      <c r="L120" s="105">
        <f>SUM(M120,N120)</f>
        <v>0</v>
      </c>
      <c r="M120" s="105"/>
      <c r="N120" s="105"/>
      <c r="O120" s="108">
        <f t="shared" si="24"/>
        <v>0</v>
      </c>
      <c r="P120" s="108">
        <f t="shared" si="25"/>
        <v>0</v>
      </c>
      <c r="Q120" s="108">
        <f t="shared" si="26"/>
        <v>0</v>
      </c>
      <c r="R120" s="47"/>
    </row>
    <row r="121" spans="1:18" ht="12.75" x14ac:dyDescent="0.15">
      <c r="A121" s="51">
        <v>2455</v>
      </c>
      <c r="B121" s="51" t="s">
        <v>189</v>
      </c>
      <c r="C121" s="51" t="s">
        <v>186</v>
      </c>
      <c r="D121" s="51" t="s">
        <v>186</v>
      </c>
      <c r="E121" s="52" t="s">
        <v>318</v>
      </c>
      <c r="F121" s="55">
        <f>SUM(G121,H121)</f>
        <v>0</v>
      </c>
      <c r="G121" s="55"/>
      <c r="H121" s="55"/>
      <c r="I121" s="90">
        <f>SUM(J121,K121)</f>
        <v>0</v>
      </c>
      <c r="J121" s="90"/>
      <c r="K121" s="90"/>
      <c r="L121" s="105">
        <f>SUM(M121,N121)</f>
        <v>0</v>
      </c>
      <c r="M121" s="105"/>
      <c r="N121" s="105"/>
      <c r="O121" s="108">
        <f t="shared" si="24"/>
        <v>0</v>
      </c>
      <c r="P121" s="108">
        <f t="shared" si="25"/>
        <v>0</v>
      </c>
      <c r="Q121" s="108">
        <f t="shared" si="26"/>
        <v>0</v>
      </c>
      <c r="R121" s="47"/>
    </row>
    <row r="122" spans="1:18" ht="12.75" x14ac:dyDescent="0.15">
      <c r="A122" s="51">
        <v>2460</v>
      </c>
      <c r="B122" s="51" t="s">
        <v>189</v>
      </c>
      <c r="C122" s="51" t="s">
        <v>187</v>
      </c>
      <c r="D122" s="51" t="s">
        <v>183</v>
      </c>
      <c r="E122" s="52" t="s">
        <v>319</v>
      </c>
      <c r="F122" s="55">
        <f t="shared" ref="F122:N122" si="41">SUM(F124)</f>
        <v>0</v>
      </c>
      <c r="G122" s="55">
        <f t="shared" si="41"/>
        <v>0</v>
      </c>
      <c r="H122" s="55">
        <f t="shared" si="41"/>
        <v>0</v>
      </c>
      <c r="I122" s="90">
        <f t="shared" si="41"/>
        <v>0</v>
      </c>
      <c r="J122" s="90">
        <f t="shared" si="41"/>
        <v>0</v>
      </c>
      <c r="K122" s="90">
        <f t="shared" si="41"/>
        <v>0</v>
      </c>
      <c r="L122" s="105">
        <f t="shared" si="41"/>
        <v>0</v>
      </c>
      <c r="M122" s="105">
        <f t="shared" si="41"/>
        <v>0</v>
      </c>
      <c r="N122" s="105">
        <f t="shared" si="41"/>
        <v>0</v>
      </c>
      <c r="O122" s="108">
        <f t="shared" si="24"/>
        <v>0</v>
      </c>
      <c r="P122" s="108">
        <f t="shared" si="25"/>
        <v>0</v>
      </c>
      <c r="Q122" s="108">
        <f t="shared" si="26"/>
        <v>0</v>
      </c>
      <c r="R122" s="47"/>
    </row>
    <row r="123" spans="1:18" ht="12.75" x14ac:dyDescent="0.15">
      <c r="A123" s="51"/>
      <c r="B123" s="51"/>
      <c r="C123" s="51"/>
      <c r="D123" s="51"/>
      <c r="E123" s="52" t="s">
        <v>234</v>
      </c>
      <c r="F123" s="56"/>
      <c r="G123" s="56"/>
      <c r="H123" s="56"/>
      <c r="I123" s="91"/>
      <c r="J123" s="91"/>
      <c r="K123" s="91"/>
      <c r="L123" s="106"/>
      <c r="M123" s="106"/>
      <c r="N123" s="106"/>
      <c r="O123" s="108"/>
      <c r="P123" s="108"/>
      <c r="Q123" s="108"/>
      <c r="R123" s="47"/>
    </row>
    <row r="124" spans="1:18" ht="12.75" x14ac:dyDescent="0.15">
      <c r="A124" s="51">
        <v>2461</v>
      </c>
      <c r="B124" s="51" t="s">
        <v>189</v>
      </c>
      <c r="C124" s="51" t="s">
        <v>187</v>
      </c>
      <c r="D124" s="51" t="s">
        <v>184</v>
      </c>
      <c r="E124" s="52" t="s">
        <v>319</v>
      </c>
      <c r="F124" s="55">
        <f>SUM(G124,H124)</f>
        <v>0</v>
      </c>
      <c r="G124" s="55"/>
      <c r="H124" s="55"/>
      <c r="I124" s="90">
        <f>SUM(J124,K124)</f>
        <v>0</v>
      </c>
      <c r="J124" s="90"/>
      <c r="K124" s="90"/>
      <c r="L124" s="105">
        <f>SUM(M124,N124)</f>
        <v>0</v>
      </c>
      <c r="M124" s="105"/>
      <c r="N124" s="105"/>
      <c r="O124" s="108">
        <f t="shared" si="24"/>
        <v>0</v>
      </c>
      <c r="P124" s="108">
        <f t="shared" si="25"/>
        <v>0</v>
      </c>
      <c r="Q124" s="108">
        <f t="shared" si="26"/>
        <v>0</v>
      </c>
      <c r="R124" s="47"/>
    </row>
    <row r="125" spans="1:18" ht="12.75" x14ac:dyDescent="0.15">
      <c r="A125" s="51">
        <v>2470</v>
      </c>
      <c r="B125" s="51" t="s">
        <v>189</v>
      </c>
      <c r="C125" s="51" t="s">
        <v>190</v>
      </c>
      <c r="D125" s="51" t="s">
        <v>183</v>
      </c>
      <c r="E125" s="52" t="s">
        <v>320</v>
      </c>
      <c r="F125" s="55">
        <f t="shared" ref="F125:N125" si="42">SUM(F127:F130)</f>
        <v>0</v>
      </c>
      <c r="G125" s="55">
        <f t="shared" si="42"/>
        <v>0</v>
      </c>
      <c r="H125" s="55">
        <f t="shared" si="42"/>
        <v>0</v>
      </c>
      <c r="I125" s="90">
        <f t="shared" si="42"/>
        <v>0</v>
      </c>
      <c r="J125" s="90">
        <f t="shared" si="42"/>
        <v>0</v>
      </c>
      <c r="K125" s="90">
        <f t="shared" si="42"/>
        <v>0</v>
      </c>
      <c r="L125" s="105">
        <f t="shared" si="42"/>
        <v>0</v>
      </c>
      <c r="M125" s="105">
        <f t="shared" si="42"/>
        <v>0</v>
      </c>
      <c r="N125" s="105">
        <f t="shared" si="42"/>
        <v>0</v>
      </c>
      <c r="O125" s="108">
        <f t="shared" si="24"/>
        <v>0</v>
      </c>
      <c r="P125" s="108">
        <f t="shared" si="25"/>
        <v>0</v>
      </c>
      <c r="Q125" s="108">
        <f t="shared" si="26"/>
        <v>0</v>
      </c>
      <c r="R125" s="47"/>
    </row>
    <row r="126" spans="1:18" ht="12.75" x14ac:dyDescent="0.15">
      <c r="A126" s="51"/>
      <c r="B126" s="51"/>
      <c r="C126" s="51"/>
      <c r="D126" s="51"/>
      <c r="E126" s="52" t="s">
        <v>234</v>
      </c>
      <c r="F126" s="56"/>
      <c r="G126" s="56"/>
      <c r="H126" s="56"/>
      <c r="I126" s="91"/>
      <c r="J126" s="91"/>
      <c r="K126" s="91"/>
      <c r="L126" s="106"/>
      <c r="M126" s="106"/>
      <c r="N126" s="106"/>
      <c r="O126" s="108"/>
      <c r="P126" s="108"/>
      <c r="Q126" s="108"/>
      <c r="R126" s="47"/>
    </row>
    <row r="127" spans="1:18" ht="25.5" x14ac:dyDescent="0.15">
      <c r="A127" s="51">
        <v>2471</v>
      </c>
      <c r="B127" s="51" t="s">
        <v>189</v>
      </c>
      <c r="C127" s="51" t="s">
        <v>190</v>
      </c>
      <c r="D127" s="51" t="s">
        <v>184</v>
      </c>
      <c r="E127" s="52" t="s">
        <v>321</v>
      </c>
      <c r="F127" s="55">
        <f>SUM(G127,H127)</f>
        <v>0</v>
      </c>
      <c r="G127" s="55"/>
      <c r="H127" s="55"/>
      <c r="I127" s="90">
        <f>SUM(J127,K127)</f>
        <v>0</v>
      </c>
      <c r="J127" s="90"/>
      <c r="K127" s="90"/>
      <c r="L127" s="105">
        <f>SUM(M127,N127)</f>
        <v>0</v>
      </c>
      <c r="M127" s="105"/>
      <c r="N127" s="105"/>
      <c r="O127" s="108">
        <f t="shared" si="24"/>
        <v>0</v>
      </c>
      <c r="P127" s="108">
        <f t="shared" si="25"/>
        <v>0</v>
      </c>
      <c r="Q127" s="108">
        <f t="shared" si="26"/>
        <v>0</v>
      </c>
      <c r="R127" s="47"/>
    </row>
    <row r="128" spans="1:18" ht="12.75" x14ac:dyDescent="0.15">
      <c r="A128" s="51">
        <v>2472</v>
      </c>
      <c r="B128" s="51" t="s">
        <v>189</v>
      </c>
      <c r="C128" s="51" t="s">
        <v>190</v>
      </c>
      <c r="D128" s="51" t="s">
        <v>188</v>
      </c>
      <c r="E128" s="52" t="s">
        <v>322</v>
      </c>
      <c r="F128" s="55">
        <f>SUM(G128,H128)</f>
        <v>0</v>
      </c>
      <c r="G128" s="55"/>
      <c r="H128" s="55"/>
      <c r="I128" s="90">
        <f>SUM(J128,K128)</f>
        <v>0</v>
      </c>
      <c r="J128" s="90"/>
      <c r="K128" s="90"/>
      <c r="L128" s="105">
        <f>SUM(M128,N128)</f>
        <v>0</v>
      </c>
      <c r="M128" s="105"/>
      <c r="N128" s="105"/>
      <c r="O128" s="108">
        <f t="shared" si="24"/>
        <v>0</v>
      </c>
      <c r="P128" s="108">
        <f t="shared" si="25"/>
        <v>0</v>
      </c>
      <c r="Q128" s="108">
        <f t="shared" si="26"/>
        <v>0</v>
      </c>
      <c r="R128" s="47"/>
    </row>
    <row r="129" spans="1:18" ht="12.75" x14ac:dyDescent="0.15">
      <c r="A129" s="51">
        <v>2473</v>
      </c>
      <c r="B129" s="51" t="s">
        <v>189</v>
      </c>
      <c r="C129" s="51" t="s">
        <v>190</v>
      </c>
      <c r="D129" s="51" t="s">
        <v>185</v>
      </c>
      <c r="E129" s="52" t="s">
        <v>323</v>
      </c>
      <c r="F129" s="55">
        <f>SUM(G129,H129)</f>
        <v>0</v>
      </c>
      <c r="G129" s="55"/>
      <c r="H129" s="55"/>
      <c r="I129" s="90">
        <f>SUM(J129,K129)</f>
        <v>0</v>
      </c>
      <c r="J129" s="90"/>
      <c r="K129" s="90"/>
      <c r="L129" s="105">
        <f>SUM(M129,N129)</f>
        <v>0</v>
      </c>
      <c r="M129" s="105"/>
      <c r="N129" s="105"/>
      <c r="O129" s="108">
        <f t="shared" si="24"/>
        <v>0</v>
      </c>
      <c r="P129" s="108">
        <f t="shared" si="25"/>
        <v>0</v>
      </c>
      <c r="Q129" s="108">
        <f t="shared" si="26"/>
        <v>0</v>
      </c>
      <c r="R129" s="47"/>
    </row>
    <row r="130" spans="1:18" ht="12.75" x14ac:dyDescent="0.15">
      <c r="A130" s="51">
        <v>2474</v>
      </c>
      <c r="B130" s="51" t="s">
        <v>189</v>
      </c>
      <c r="C130" s="51" t="s">
        <v>190</v>
      </c>
      <c r="D130" s="51" t="s">
        <v>189</v>
      </c>
      <c r="E130" s="52" t="s">
        <v>324</v>
      </c>
      <c r="F130" s="55">
        <f>SUM(G130,H130)</f>
        <v>0</v>
      </c>
      <c r="G130" s="55"/>
      <c r="H130" s="55"/>
      <c r="I130" s="90">
        <f>SUM(J130,K130)</f>
        <v>0</v>
      </c>
      <c r="J130" s="90"/>
      <c r="K130" s="90"/>
      <c r="L130" s="105">
        <f>SUM(M130,N130)</f>
        <v>0</v>
      </c>
      <c r="M130" s="105"/>
      <c r="N130" s="105"/>
      <c r="O130" s="108">
        <f t="shared" si="24"/>
        <v>0</v>
      </c>
      <c r="P130" s="108">
        <f t="shared" si="25"/>
        <v>0</v>
      </c>
      <c r="Q130" s="108">
        <f t="shared" si="26"/>
        <v>0</v>
      </c>
      <c r="R130" s="47"/>
    </row>
    <row r="131" spans="1:18" ht="25.5" x14ac:dyDescent="0.15">
      <c r="A131" s="51">
        <v>2480</v>
      </c>
      <c r="B131" s="51" t="s">
        <v>189</v>
      </c>
      <c r="C131" s="51" t="s">
        <v>264</v>
      </c>
      <c r="D131" s="51" t="s">
        <v>183</v>
      </c>
      <c r="E131" s="52" t="s">
        <v>325</v>
      </c>
      <c r="F131" s="55">
        <f t="shared" ref="F131:N131" si="43">SUM(F133:F139)</f>
        <v>0</v>
      </c>
      <c r="G131" s="55">
        <f t="shared" si="43"/>
        <v>0</v>
      </c>
      <c r="H131" s="55">
        <f t="shared" si="43"/>
        <v>0</v>
      </c>
      <c r="I131" s="90">
        <f t="shared" si="43"/>
        <v>0</v>
      </c>
      <c r="J131" s="90">
        <f t="shared" si="43"/>
        <v>0</v>
      </c>
      <c r="K131" s="90">
        <f t="shared" si="43"/>
        <v>0</v>
      </c>
      <c r="L131" s="105">
        <f t="shared" si="43"/>
        <v>0</v>
      </c>
      <c r="M131" s="105">
        <f t="shared" si="43"/>
        <v>0</v>
      </c>
      <c r="N131" s="105">
        <f t="shared" si="43"/>
        <v>0</v>
      </c>
      <c r="O131" s="108">
        <f t="shared" si="24"/>
        <v>0</v>
      </c>
      <c r="P131" s="108">
        <f t="shared" si="25"/>
        <v>0</v>
      </c>
      <c r="Q131" s="108">
        <f t="shared" si="26"/>
        <v>0</v>
      </c>
      <c r="R131" s="47"/>
    </row>
    <row r="132" spans="1:18" ht="12.75" x14ac:dyDescent="0.15">
      <c r="A132" s="51"/>
      <c r="B132" s="51"/>
      <c r="C132" s="51"/>
      <c r="D132" s="51"/>
      <c r="E132" s="52" t="s">
        <v>234</v>
      </c>
      <c r="F132" s="56"/>
      <c r="G132" s="56"/>
      <c r="H132" s="56"/>
      <c r="I132" s="91"/>
      <c r="J132" s="91"/>
      <c r="K132" s="91"/>
      <c r="L132" s="106"/>
      <c r="M132" s="106"/>
      <c r="N132" s="106"/>
      <c r="O132" s="108"/>
      <c r="P132" s="108"/>
      <c r="Q132" s="108"/>
      <c r="R132" s="47"/>
    </row>
    <row r="133" spans="1:18" ht="38.25" x14ac:dyDescent="0.15">
      <c r="A133" s="51">
        <v>2481</v>
      </c>
      <c r="B133" s="51" t="s">
        <v>189</v>
      </c>
      <c r="C133" s="51" t="s">
        <v>264</v>
      </c>
      <c r="D133" s="51" t="s">
        <v>184</v>
      </c>
      <c r="E133" s="52" t="s">
        <v>326</v>
      </c>
      <c r="F133" s="55">
        <f t="shared" ref="F133:F139" si="44">SUM(G133,H133)</f>
        <v>0</v>
      </c>
      <c r="G133" s="55"/>
      <c r="H133" s="55"/>
      <c r="I133" s="90">
        <f t="shared" ref="I133:I139" si="45">SUM(J133,K133)</f>
        <v>0</v>
      </c>
      <c r="J133" s="90"/>
      <c r="K133" s="90"/>
      <c r="L133" s="105">
        <f t="shared" ref="L133:L139" si="46">SUM(M133,N133)</f>
        <v>0</v>
      </c>
      <c r="M133" s="105"/>
      <c r="N133" s="105"/>
      <c r="O133" s="108">
        <f t="shared" si="24"/>
        <v>0</v>
      </c>
      <c r="P133" s="108">
        <f t="shared" si="25"/>
        <v>0</v>
      </c>
      <c r="Q133" s="108">
        <f t="shared" si="26"/>
        <v>0</v>
      </c>
      <c r="R133" s="47"/>
    </row>
    <row r="134" spans="1:18" ht="38.25" x14ac:dyDescent="0.15">
      <c r="A134" s="51">
        <v>2482</v>
      </c>
      <c r="B134" s="51" t="s">
        <v>189</v>
      </c>
      <c r="C134" s="51" t="s">
        <v>264</v>
      </c>
      <c r="D134" s="51" t="s">
        <v>188</v>
      </c>
      <c r="E134" s="52" t="s">
        <v>327</v>
      </c>
      <c r="F134" s="55">
        <f t="shared" si="44"/>
        <v>0</v>
      </c>
      <c r="G134" s="55"/>
      <c r="H134" s="55"/>
      <c r="I134" s="90">
        <f t="shared" si="45"/>
        <v>0</v>
      </c>
      <c r="J134" s="90"/>
      <c r="K134" s="90"/>
      <c r="L134" s="105">
        <f t="shared" si="46"/>
        <v>0</v>
      </c>
      <c r="M134" s="105"/>
      <c r="N134" s="105"/>
      <c r="O134" s="108">
        <f t="shared" si="24"/>
        <v>0</v>
      </c>
      <c r="P134" s="108">
        <f t="shared" si="25"/>
        <v>0</v>
      </c>
      <c r="Q134" s="108">
        <f t="shared" si="26"/>
        <v>0</v>
      </c>
      <c r="R134" s="47"/>
    </row>
    <row r="135" spans="1:18" ht="25.5" x14ac:dyDescent="0.15">
      <c r="A135" s="51">
        <v>2483</v>
      </c>
      <c r="B135" s="51" t="s">
        <v>189</v>
      </c>
      <c r="C135" s="51" t="s">
        <v>264</v>
      </c>
      <c r="D135" s="51" t="s">
        <v>185</v>
      </c>
      <c r="E135" s="52" t="s">
        <v>328</v>
      </c>
      <c r="F135" s="55">
        <f t="shared" si="44"/>
        <v>0</v>
      </c>
      <c r="G135" s="55"/>
      <c r="H135" s="55"/>
      <c r="I135" s="90">
        <f t="shared" si="45"/>
        <v>0</v>
      </c>
      <c r="J135" s="90"/>
      <c r="K135" s="90"/>
      <c r="L135" s="105">
        <f t="shared" si="46"/>
        <v>0</v>
      </c>
      <c r="M135" s="105"/>
      <c r="N135" s="105"/>
      <c r="O135" s="108">
        <f t="shared" si="24"/>
        <v>0</v>
      </c>
      <c r="P135" s="108">
        <f t="shared" si="25"/>
        <v>0</v>
      </c>
      <c r="Q135" s="108">
        <f t="shared" si="26"/>
        <v>0</v>
      </c>
      <c r="R135" s="47"/>
    </row>
    <row r="136" spans="1:18" ht="38.25" x14ac:dyDescent="0.15">
      <c r="A136" s="51">
        <v>2484</v>
      </c>
      <c r="B136" s="51" t="s">
        <v>189</v>
      </c>
      <c r="C136" s="51" t="s">
        <v>264</v>
      </c>
      <c r="D136" s="51" t="s">
        <v>189</v>
      </c>
      <c r="E136" s="52" t="s">
        <v>329</v>
      </c>
      <c r="F136" s="55">
        <f t="shared" si="44"/>
        <v>0</v>
      </c>
      <c r="G136" s="55"/>
      <c r="H136" s="55"/>
      <c r="I136" s="90">
        <f t="shared" si="45"/>
        <v>0</v>
      </c>
      <c r="J136" s="90"/>
      <c r="K136" s="90"/>
      <c r="L136" s="105">
        <f t="shared" si="46"/>
        <v>0</v>
      </c>
      <c r="M136" s="105"/>
      <c r="N136" s="105"/>
      <c r="O136" s="108">
        <f t="shared" si="24"/>
        <v>0</v>
      </c>
      <c r="P136" s="108">
        <f t="shared" si="25"/>
        <v>0</v>
      </c>
      <c r="Q136" s="108">
        <f t="shared" si="26"/>
        <v>0</v>
      </c>
      <c r="R136" s="47"/>
    </row>
    <row r="137" spans="1:18" ht="25.5" x14ac:dyDescent="0.15">
      <c r="A137" s="51">
        <v>2485</v>
      </c>
      <c r="B137" s="51" t="s">
        <v>189</v>
      </c>
      <c r="C137" s="51" t="s">
        <v>264</v>
      </c>
      <c r="D137" s="51" t="s">
        <v>186</v>
      </c>
      <c r="E137" s="52" t="s">
        <v>330</v>
      </c>
      <c r="F137" s="55">
        <f t="shared" si="44"/>
        <v>0</v>
      </c>
      <c r="G137" s="55"/>
      <c r="H137" s="55"/>
      <c r="I137" s="90">
        <f t="shared" si="45"/>
        <v>0</v>
      </c>
      <c r="J137" s="90"/>
      <c r="K137" s="90"/>
      <c r="L137" s="105">
        <f t="shared" si="46"/>
        <v>0</v>
      </c>
      <c r="M137" s="105"/>
      <c r="N137" s="105"/>
      <c r="O137" s="108">
        <f t="shared" si="24"/>
        <v>0</v>
      </c>
      <c r="P137" s="108">
        <f t="shared" si="25"/>
        <v>0</v>
      </c>
      <c r="Q137" s="108">
        <f t="shared" si="26"/>
        <v>0</v>
      </c>
      <c r="R137" s="47"/>
    </row>
    <row r="138" spans="1:18" ht="25.5" x14ac:dyDescent="0.15">
      <c r="A138" s="51">
        <v>2486</v>
      </c>
      <c r="B138" s="51" t="s">
        <v>189</v>
      </c>
      <c r="C138" s="51" t="s">
        <v>264</v>
      </c>
      <c r="D138" s="51" t="s">
        <v>187</v>
      </c>
      <c r="E138" s="52" t="s">
        <v>331</v>
      </c>
      <c r="F138" s="55">
        <f t="shared" si="44"/>
        <v>0</v>
      </c>
      <c r="G138" s="55"/>
      <c r="H138" s="55"/>
      <c r="I138" s="90">
        <f t="shared" si="45"/>
        <v>0</v>
      </c>
      <c r="J138" s="90"/>
      <c r="K138" s="90"/>
      <c r="L138" s="105">
        <f t="shared" si="46"/>
        <v>0</v>
      </c>
      <c r="M138" s="105"/>
      <c r="N138" s="105"/>
      <c r="O138" s="108">
        <f t="shared" ref="O138:O201" si="47">L138-I138</f>
        <v>0</v>
      </c>
      <c r="P138" s="108">
        <f t="shared" ref="P138:P201" si="48">M138-J138</f>
        <v>0</v>
      </c>
      <c r="Q138" s="108">
        <f t="shared" ref="Q138:Q201" si="49">N138-K138</f>
        <v>0</v>
      </c>
      <c r="R138" s="47"/>
    </row>
    <row r="139" spans="1:18" ht="25.5" x14ac:dyDescent="0.15">
      <c r="A139" s="51">
        <v>2487</v>
      </c>
      <c r="B139" s="51" t="s">
        <v>189</v>
      </c>
      <c r="C139" s="51" t="s">
        <v>264</v>
      </c>
      <c r="D139" s="51" t="s">
        <v>190</v>
      </c>
      <c r="E139" s="52" t="s">
        <v>332</v>
      </c>
      <c r="F139" s="55">
        <f t="shared" si="44"/>
        <v>0</v>
      </c>
      <c r="G139" s="55"/>
      <c r="H139" s="55"/>
      <c r="I139" s="90">
        <f t="shared" si="45"/>
        <v>0</v>
      </c>
      <c r="J139" s="90"/>
      <c r="K139" s="90"/>
      <c r="L139" s="105">
        <f t="shared" si="46"/>
        <v>0</v>
      </c>
      <c r="M139" s="105"/>
      <c r="N139" s="105"/>
      <c r="O139" s="108">
        <f t="shared" si="47"/>
        <v>0</v>
      </c>
      <c r="P139" s="108">
        <f t="shared" si="48"/>
        <v>0</v>
      </c>
      <c r="Q139" s="108">
        <f t="shared" si="49"/>
        <v>0</v>
      </c>
      <c r="R139" s="47"/>
    </row>
    <row r="140" spans="1:18" ht="25.5" x14ac:dyDescent="0.15">
      <c r="A140" s="51">
        <v>2490</v>
      </c>
      <c r="B140" s="51" t="s">
        <v>189</v>
      </c>
      <c r="C140" s="51" t="s">
        <v>191</v>
      </c>
      <c r="D140" s="51" t="s">
        <v>183</v>
      </c>
      <c r="E140" s="52" t="s">
        <v>333</v>
      </c>
      <c r="F140" s="55">
        <f t="shared" ref="F140:N140" si="50">SUM(F142)</f>
        <v>-19120.3</v>
      </c>
      <c r="G140" s="55">
        <f t="shared" si="50"/>
        <v>0</v>
      </c>
      <c r="H140" s="55">
        <f t="shared" si="50"/>
        <v>-19120.3</v>
      </c>
      <c r="I140" s="90">
        <f t="shared" si="50"/>
        <v>-5000</v>
      </c>
      <c r="J140" s="90">
        <f t="shared" si="50"/>
        <v>0</v>
      </c>
      <c r="K140" s="90">
        <f t="shared" si="50"/>
        <v>-5000</v>
      </c>
      <c r="L140" s="105">
        <f t="shared" si="50"/>
        <v>-3000</v>
      </c>
      <c r="M140" s="105">
        <f t="shared" si="50"/>
        <v>0</v>
      </c>
      <c r="N140" s="105">
        <f t="shared" si="50"/>
        <v>-3000</v>
      </c>
      <c r="O140" s="108">
        <f t="shared" si="47"/>
        <v>2000</v>
      </c>
      <c r="P140" s="108">
        <f t="shared" si="48"/>
        <v>0</v>
      </c>
      <c r="Q140" s="108">
        <f t="shared" si="49"/>
        <v>2000</v>
      </c>
      <c r="R140" s="47"/>
    </row>
    <row r="141" spans="1:18" ht="12.75" x14ac:dyDescent="0.15">
      <c r="A141" s="51"/>
      <c r="B141" s="51"/>
      <c r="C141" s="51"/>
      <c r="D141" s="51"/>
      <c r="E141" s="52" t="s">
        <v>234</v>
      </c>
      <c r="F141" s="56"/>
      <c r="G141" s="56"/>
      <c r="H141" s="56"/>
      <c r="I141" s="91"/>
      <c r="J141" s="91"/>
      <c r="K141" s="91"/>
      <c r="L141" s="106"/>
      <c r="M141" s="106"/>
      <c r="N141" s="106"/>
      <c r="O141" s="108"/>
      <c r="P141" s="108"/>
      <c r="Q141" s="108"/>
      <c r="R141" s="47"/>
    </row>
    <row r="142" spans="1:18" ht="25.5" x14ac:dyDescent="0.15">
      <c r="A142" s="51">
        <v>2491</v>
      </c>
      <c r="B142" s="51" t="s">
        <v>189</v>
      </c>
      <c r="C142" s="51" t="s">
        <v>191</v>
      </c>
      <c r="D142" s="51" t="s">
        <v>184</v>
      </c>
      <c r="E142" s="52" t="s">
        <v>333</v>
      </c>
      <c r="F142" s="55">
        <f>SUM(G142,H142)</f>
        <v>-19120.3</v>
      </c>
      <c r="G142" s="55">
        <v>0</v>
      </c>
      <c r="H142" s="55">
        <v>-19120.3</v>
      </c>
      <c r="I142" s="90">
        <f>SUM(J142,K142)</f>
        <v>-5000</v>
      </c>
      <c r="J142" s="90">
        <v>0</v>
      </c>
      <c r="K142" s="90">
        <v>-5000</v>
      </c>
      <c r="L142" s="105">
        <f>SUM(M142,N142)</f>
        <v>-3000</v>
      </c>
      <c r="M142" s="105"/>
      <c r="N142" s="105">
        <v>-3000</v>
      </c>
      <c r="O142" s="108">
        <f t="shared" si="47"/>
        <v>2000</v>
      </c>
      <c r="P142" s="108">
        <f t="shared" si="48"/>
        <v>0</v>
      </c>
      <c r="Q142" s="108">
        <f t="shared" si="49"/>
        <v>2000</v>
      </c>
      <c r="R142" s="47"/>
    </row>
    <row r="143" spans="1:18" ht="38.25" x14ac:dyDescent="0.15">
      <c r="A143" s="51">
        <v>2500</v>
      </c>
      <c r="B143" s="51" t="s">
        <v>186</v>
      </c>
      <c r="C143" s="51" t="s">
        <v>183</v>
      </c>
      <c r="D143" s="51" t="s">
        <v>183</v>
      </c>
      <c r="E143" s="52" t="s">
        <v>334</v>
      </c>
      <c r="F143" s="55">
        <f t="shared" ref="F143:N143" si="51">SUM(F145,F148,F151,F154,F157,F160)</f>
        <v>224117.5</v>
      </c>
      <c r="G143" s="55">
        <f t="shared" si="51"/>
        <v>224117.5</v>
      </c>
      <c r="H143" s="55">
        <f t="shared" si="51"/>
        <v>0</v>
      </c>
      <c r="I143" s="90">
        <f t="shared" si="51"/>
        <v>272220</v>
      </c>
      <c r="J143" s="90">
        <f t="shared" si="51"/>
        <v>272220</v>
      </c>
      <c r="K143" s="90">
        <f t="shared" si="51"/>
        <v>0</v>
      </c>
      <c r="L143" s="105">
        <f t="shared" si="51"/>
        <v>339000</v>
      </c>
      <c r="M143" s="105">
        <f t="shared" si="51"/>
        <v>339000</v>
      </c>
      <c r="N143" s="105">
        <f t="shared" si="51"/>
        <v>0</v>
      </c>
      <c r="O143" s="108">
        <f t="shared" si="47"/>
        <v>66780</v>
      </c>
      <c r="P143" s="108">
        <f t="shared" si="48"/>
        <v>66780</v>
      </c>
      <c r="Q143" s="108">
        <f t="shared" si="49"/>
        <v>0</v>
      </c>
      <c r="R143" s="47"/>
    </row>
    <row r="144" spans="1:18" ht="12.75" x14ac:dyDescent="0.15">
      <c r="A144" s="51"/>
      <c r="B144" s="51"/>
      <c r="C144" s="51"/>
      <c r="D144" s="51"/>
      <c r="E144" s="52" t="s">
        <v>244</v>
      </c>
      <c r="F144" s="56"/>
      <c r="G144" s="56"/>
      <c r="H144" s="56"/>
      <c r="I144" s="91"/>
      <c r="J144" s="91"/>
      <c r="K144" s="91"/>
      <c r="L144" s="106"/>
      <c r="M144" s="106"/>
      <c r="N144" s="106"/>
      <c r="O144" s="108"/>
      <c r="P144" s="108"/>
      <c r="Q144" s="108"/>
      <c r="R144" s="47"/>
    </row>
    <row r="145" spans="1:18" ht="12.75" x14ac:dyDescent="0.15">
      <c r="A145" s="51">
        <v>2510</v>
      </c>
      <c r="B145" s="51" t="s">
        <v>186</v>
      </c>
      <c r="C145" s="51" t="s">
        <v>184</v>
      </c>
      <c r="D145" s="51" t="s">
        <v>183</v>
      </c>
      <c r="E145" s="52" t="s">
        <v>335</v>
      </c>
      <c r="F145" s="55">
        <f t="shared" ref="F145:N145" si="52">SUM(F147)</f>
        <v>71639.7</v>
      </c>
      <c r="G145" s="55">
        <f t="shared" si="52"/>
        <v>71639.7</v>
      </c>
      <c r="H145" s="55">
        <f t="shared" si="52"/>
        <v>0</v>
      </c>
      <c r="I145" s="90">
        <f t="shared" si="52"/>
        <v>52000</v>
      </c>
      <c r="J145" s="90">
        <f t="shared" si="52"/>
        <v>52000</v>
      </c>
      <c r="K145" s="90">
        <f t="shared" si="52"/>
        <v>0</v>
      </c>
      <c r="L145" s="105">
        <f t="shared" si="52"/>
        <v>65000</v>
      </c>
      <c r="M145" s="105">
        <f>SUM(M147)</f>
        <v>65000</v>
      </c>
      <c r="N145" s="105">
        <f t="shared" si="52"/>
        <v>0</v>
      </c>
      <c r="O145" s="108">
        <f t="shared" si="47"/>
        <v>13000</v>
      </c>
      <c r="P145" s="108">
        <f t="shared" si="48"/>
        <v>13000</v>
      </c>
      <c r="Q145" s="108">
        <f t="shared" si="49"/>
        <v>0</v>
      </c>
      <c r="R145" s="47"/>
    </row>
    <row r="146" spans="1:18" ht="12.75" x14ac:dyDescent="0.15">
      <c r="A146" s="51"/>
      <c r="B146" s="51"/>
      <c r="C146" s="51"/>
      <c r="D146" s="51"/>
      <c r="E146" s="52" t="s">
        <v>234</v>
      </c>
      <c r="F146" s="56"/>
      <c r="G146" s="56"/>
      <c r="H146" s="56"/>
      <c r="I146" s="91"/>
      <c r="J146" s="91"/>
      <c r="K146" s="91"/>
      <c r="L146" s="106"/>
      <c r="M146" s="106"/>
      <c r="N146" s="106"/>
      <c r="O146" s="108"/>
      <c r="P146" s="108"/>
      <c r="Q146" s="108"/>
      <c r="R146" s="47"/>
    </row>
    <row r="147" spans="1:18" ht="12.75" x14ac:dyDescent="0.15">
      <c r="A147" s="51">
        <v>2511</v>
      </c>
      <c r="B147" s="51" t="s">
        <v>186</v>
      </c>
      <c r="C147" s="51" t="s">
        <v>184</v>
      </c>
      <c r="D147" s="51" t="s">
        <v>184</v>
      </c>
      <c r="E147" s="52" t="s">
        <v>335</v>
      </c>
      <c r="F147" s="55">
        <f>SUM(G147,H147)</f>
        <v>71639.7</v>
      </c>
      <c r="G147" s="55">
        <v>71639.7</v>
      </c>
      <c r="H147" s="55">
        <v>0</v>
      </c>
      <c r="I147" s="90">
        <f>SUM(J147,K147)</f>
        <v>52000</v>
      </c>
      <c r="J147" s="90">
        <v>52000</v>
      </c>
      <c r="K147" s="90">
        <v>0</v>
      </c>
      <c r="L147" s="105">
        <f>SUM(M147,N147)</f>
        <v>65000</v>
      </c>
      <c r="M147" s="105">
        <v>65000</v>
      </c>
      <c r="N147" s="105">
        <v>0</v>
      </c>
      <c r="O147" s="108">
        <f t="shared" si="47"/>
        <v>13000</v>
      </c>
      <c r="P147" s="108">
        <f t="shared" si="48"/>
        <v>13000</v>
      </c>
      <c r="Q147" s="108">
        <f t="shared" si="49"/>
        <v>0</v>
      </c>
      <c r="R147" s="47"/>
    </row>
    <row r="148" spans="1:18" ht="12.75" x14ac:dyDescent="0.15">
      <c r="A148" s="51">
        <v>2520</v>
      </c>
      <c r="B148" s="51" t="s">
        <v>186</v>
      </c>
      <c r="C148" s="51" t="s">
        <v>188</v>
      </c>
      <c r="D148" s="51" t="s">
        <v>183</v>
      </c>
      <c r="E148" s="52" t="s">
        <v>336</v>
      </c>
      <c r="F148" s="55">
        <f t="shared" ref="F148:N148" si="53">SUM(F150)</f>
        <v>0</v>
      </c>
      <c r="G148" s="55">
        <f t="shared" si="53"/>
        <v>0</v>
      </c>
      <c r="H148" s="55">
        <f t="shared" si="53"/>
        <v>0</v>
      </c>
      <c r="I148" s="90">
        <f t="shared" si="53"/>
        <v>0</v>
      </c>
      <c r="J148" s="90">
        <f t="shared" si="53"/>
        <v>0</v>
      </c>
      <c r="K148" s="90">
        <f t="shared" si="53"/>
        <v>0</v>
      </c>
      <c r="L148" s="105">
        <f t="shared" si="53"/>
        <v>0</v>
      </c>
      <c r="M148" s="105">
        <f t="shared" si="53"/>
        <v>0</v>
      </c>
      <c r="N148" s="105">
        <f t="shared" si="53"/>
        <v>0</v>
      </c>
      <c r="O148" s="108">
        <f t="shared" si="47"/>
        <v>0</v>
      </c>
      <c r="P148" s="108">
        <f t="shared" si="48"/>
        <v>0</v>
      </c>
      <c r="Q148" s="108">
        <f t="shared" si="49"/>
        <v>0</v>
      </c>
      <c r="R148" s="47"/>
    </row>
    <row r="149" spans="1:18" ht="12.75" x14ac:dyDescent="0.15">
      <c r="A149" s="51"/>
      <c r="B149" s="51"/>
      <c r="C149" s="51"/>
      <c r="D149" s="51"/>
      <c r="E149" s="52" t="s">
        <v>234</v>
      </c>
      <c r="F149" s="56"/>
      <c r="G149" s="56"/>
      <c r="H149" s="56"/>
      <c r="I149" s="91"/>
      <c r="J149" s="91"/>
      <c r="K149" s="91"/>
      <c r="L149" s="106"/>
      <c r="M149" s="106"/>
      <c r="N149" s="106"/>
      <c r="O149" s="108"/>
      <c r="P149" s="108"/>
      <c r="Q149" s="108"/>
      <c r="R149" s="47"/>
    </row>
    <row r="150" spans="1:18" ht="12.75" x14ac:dyDescent="0.15">
      <c r="A150" s="51">
        <v>2521</v>
      </c>
      <c r="B150" s="51" t="s">
        <v>186</v>
      </c>
      <c r="C150" s="51" t="s">
        <v>188</v>
      </c>
      <c r="D150" s="51" t="s">
        <v>184</v>
      </c>
      <c r="E150" s="52" t="s">
        <v>337</v>
      </c>
      <c r="F150" s="55">
        <f>SUM(G150,H150)</f>
        <v>0</v>
      </c>
      <c r="G150" s="55"/>
      <c r="H150" s="55"/>
      <c r="I150" s="90">
        <f>SUM(J150,K150)</f>
        <v>0</v>
      </c>
      <c r="J150" s="90"/>
      <c r="K150" s="90"/>
      <c r="L150" s="105">
        <f>SUM(M150,N150)</f>
        <v>0</v>
      </c>
      <c r="M150" s="105"/>
      <c r="N150" s="105"/>
      <c r="O150" s="108">
        <f t="shared" si="47"/>
        <v>0</v>
      </c>
      <c r="P150" s="108">
        <f t="shared" si="48"/>
        <v>0</v>
      </c>
      <c r="Q150" s="108">
        <f t="shared" si="49"/>
        <v>0</v>
      </c>
      <c r="R150" s="47"/>
    </row>
    <row r="151" spans="1:18" ht="12.75" x14ac:dyDescent="0.15">
      <c r="A151" s="51">
        <v>2530</v>
      </c>
      <c r="B151" s="51" t="s">
        <v>186</v>
      </c>
      <c r="C151" s="51" t="s">
        <v>185</v>
      </c>
      <c r="D151" s="51" t="s">
        <v>183</v>
      </c>
      <c r="E151" s="52" t="s">
        <v>338</v>
      </c>
      <c r="F151" s="55">
        <f t="shared" ref="F151:N151" si="54">SUM(F153)</f>
        <v>0</v>
      </c>
      <c r="G151" s="55">
        <f t="shared" si="54"/>
        <v>0</v>
      </c>
      <c r="H151" s="55">
        <f t="shared" si="54"/>
        <v>0</v>
      </c>
      <c r="I151" s="90">
        <f t="shared" si="54"/>
        <v>0</v>
      </c>
      <c r="J151" s="90">
        <f t="shared" si="54"/>
        <v>0</v>
      </c>
      <c r="K151" s="90">
        <f t="shared" si="54"/>
        <v>0</v>
      </c>
      <c r="L151" s="105">
        <f t="shared" si="54"/>
        <v>0</v>
      </c>
      <c r="M151" s="105">
        <f t="shared" si="54"/>
        <v>0</v>
      </c>
      <c r="N151" s="105">
        <f t="shared" si="54"/>
        <v>0</v>
      </c>
      <c r="O151" s="108">
        <f t="shared" si="47"/>
        <v>0</v>
      </c>
      <c r="P151" s="108">
        <f t="shared" si="48"/>
        <v>0</v>
      </c>
      <c r="Q151" s="108">
        <f t="shared" si="49"/>
        <v>0</v>
      </c>
      <c r="R151" s="47"/>
    </row>
    <row r="152" spans="1:18" ht="12.75" x14ac:dyDescent="0.15">
      <c r="A152" s="51"/>
      <c r="B152" s="51"/>
      <c r="C152" s="51"/>
      <c r="D152" s="51"/>
      <c r="E152" s="52" t="s">
        <v>234</v>
      </c>
      <c r="F152" s="56"/>
      <c r="G152" s="56"/>
      <c r="H152" s="56"/>
      <c r="I152" s="91"/>
      <c r="J152" s="91"/>
      <c r="K152" s="91"/>
      <c r="L152" s="106"/>
      <c r="M152" s="106"/>
      <c r="N152" s="106"/>
      <c r="O152" s="108"/>
      <c r="P152" s="108"/>
      <c r="Q152" s="108"/>
      <c r="R152" s="47"/>
    </row>
    <row r="153" spans="1:18" ht="12.75" x14ac:dyDescent="0.15">
      <c r="A153" s="51">
        <v>2531</v>
      </c>
      <c r="B153" s="51" t="s">
        <v>186</v>
      </c>
      <c r="C153" s="51" t="s">
        <v>185</v>
      </c>
      <c r="D153" s="51" t="s">
        <v>184</v>
      </c>
      <c r="E153" s="52" t="s">
        <v>338</v>
      </c>
      <c r="F153" s="55">
        <f>SUM(G153,H153)</f>
        <v>0</v>
      </c>
      <c r="G153" s="55"/>
      <c r="H153" s="55"/>
      <c r="I153" s="90">
        <f>SUM(J153,K153)</f>
        <v>0</v>
      </c>
      <c r="J153" s="90"/>
      <c r="K153" s="90"/>
      <c r="L153" s="105">
        <f>SUM(M153,N153)</f>
        <v>0</v>
      </c>
      <c r="M153" s="105"/>
      <c r="N153" s="105"/>
      <c r="O153" s="108">
        <f t="shared" si="47"/>
        <v>0</v>
      </c>
      <c r="P153" s="108">
        <f t="shared" si="48"/>
        <v>0</v>
      </c>
      <c r="Q153" s="108">
        <f t="shared" si="49"/>
        <v>0</v>
      </c>
      <c r="R153" s="47"/>
    </row>
    <row r="154" spans="1:18" ht="12.75" x14ac:dyDescent="0.15">
      <c r="A154" s="51">
        <v>2540</v>
      </c>
      <c r="B154" s="51" t="s">
        <v>186</v>
      </c>
      <c r="C154" s="51" t="s">
        <v>189</v>
      </c>
      <c r="D154" s="51" t="s">
        <v>183</v>
      </c>
      <c r="E154" s="52" t="s">
        <v>339</v>
      </c>
      <c r="F154" s="55">
        <f t="shared" ref="F154:N154" si="55">SUM(F156)</f>
        <v>0</v>
      </c>
      <c r="G154" s="55">
        <f t="shared" si="55"/>
        <v>0</v>
      </c>
      <c r="H154" s="55">
        <f t="shared" si="55"/>
        <v>0</v>
      </c>
      <c r="I154" s="90">
        <f t="shared" si="55"/>
        <v>0</v>
      </c>
      <c r="J154" s="90">
        <f t="shared" si="55"/>
        <v>0</v>
      </c>
      <c r="K154" s="90">
        <f t="shared" si="55"/>
        <v>0</v>
      </c>
      <c r="L154" s="105">
        <f t="shared" si="55"/>
        <v>0</v>
      </c>
      <c r="M154" s="105">
        <f t="shared" si="55"/>
        <v>0</v>
      </c>
      <c r="N154" s="105">
        <f t="shared" si="55"/>
        <v>0</v>
      </c>
      <c r="O154" s="108">
        <f t="shared" si="47"/>
        <v>0</v>
      </c>
      <c r="P154" s="108">
        <f t="shared" si="48"/>
        <v>0</v>
      </c>
      <c r="Q154" s="108">
        <f t="shared" si="49"/>
        <v>0</v>
      </c>
      <c r="R154" s="47"/>
    </row>
    <row r="155" spans="1:18" ht="12.75" x14ac:dyDescent="0.15">
      <c r="A155" s="51"/>
      <c r="B155" s="51"/>
      <c r="C155" s="51"/>
      <c r="D155" s="51"/>
      <c r="E155" s="52" t="s">
        <v>234</v>
      </c>
      <c r="F155" s="56"/>
      <c r="G155" s="56"/>
      <c r="H155" s="56"/>
      <c r="I155" s="91"/>
      <c r="J155" s="91"/>
      <c r="K155" s="91"/>
      <c r="L155" s="106"/>
      <c r="M155" s="106"/>
      <c r="N155" s="106"/>
      <c r="O155" s="108"/>
      <c r="P155" s="108"/>
      <c r="Q155" s="108"/>
      <c r="R155" s="47"/>
    </row>
    <row r="156" spans="1:18" ht="12.75" x14ac:dyDescent="0.15">
      <c r="A156" s="51">
        <v>2541</v>
      </c>
      <c r="B156" s="51" t="s">
        <v>186</v>
      </c>
      <c r="C156" s="51" t="s">
        <v>189</v>
      </c>
      <c r="D156" s="51" t="s">
        <v>184</v>
      </c>
      <c r="E156" s="52" t="s">
        <v>339</v>
      </c>
      <c r="F156" s="55">
        <f>SUM(G156,H156)</f>
        <v>0</v>
      </c>
      <c r="G156" s="55">
        <v>0</v>
      </c>
      <c r="H156" s="55">
        <v>0</v>
      </c>
      <c r="I156" s="90">
        <f>SUM(J156,K156)</f>
        <v>0</v>
      </c>
      <c r="J156" s="90">
        <v>0</v>
      </c>
      <c r="K156" s="90">
        <v>0</v>
      </c>
      <c r="L156" s="105">
        <f>SUM(M156,N156)</f>
        <v>0</v>
      </c>
      <c r="M156" s="105">
        <v>0</v>
      </c>
      <c r="N156" s="105">
        <v>0</v>
      </c>
      <c r="O156" s="108">
        <f t="shared" si="47"/>
        <v>0</v>
      </c>
      <c r="P156" s="108">
        <f t="shared" si="48"/>
        <v>0</v>
      </c>
      <c r="Q156" s="108">
        <f t="shared" si="49"/>
        <v>0</v>
      </c>
      <c r="R156" s="47"/>
    </row>
    <row r="157" spans="1:18" ht="25.5" x14ac:dyDescent="0.15">
      <c r="A157" s="51">
        <v>2550</v>
      </c>
      <c r="B157" s="51" t="s">
        <v>186</v>
      </c>
      <c r="C157" s="51" t="s">
        <v>186</v>
      </c>
      <c r="D157" s="51" t="s">
        <v>183</v>
      </c>
      <c r="E157" s="52" t="s">
        <v>340</v>
      </c>
      <c r="F157" s="55">
        <f t="shared" ref="F157:N157" si="56">SUM(F159)</f>
        <v>0</v>
      </c>
      <c r="G157" s="55">
        <v>0</v>
      </c>
      <c r="H157" s="55">
        <f t="shared" si="56"/>
        <v>0</v>
      </c>
      <c r="I157" s="90">
        <f t="shared" si="56"/>
        <v>0</v>
      </c>
      <c r="J157" s="90">
        <f t="shared" si="56"/>
        <v>0</v>
      </c>
      <c r="K157" s="90">
        <f t="shared" si="56"/>
        <v>0</v>
      </c>
      <c r="L157" s="105">
        <f t="shared" si="56"/>
        <v>0</v>
      </c>
      <c r="M157" s="105">
        <f t="shared" si="56"/>
        <v>0</v>
      </c>
      <c r="N157" s="105">
        <f t="shared" si="56"/>
        <v>0</v>
      </c>
      <c r="O157" s="108">
        <f t="shared" si="47"/>
        <v>0</v>
      </c>
      <c r="P157" s="108">
        <f t="shared" si="48"/>
        <v>0</v>
      </c>
      <c r="Q157" s="108">
        <f t="shared" si="49"/>
        <v>0</v>
      </c>
      <c r="R157" s="47"/>
    </row>
    <row r="158" spans="1:18" ht="12.75" x14ac:dyDescent="0.15">
      <c r="A158" s="51"/>
      <c r="B158" s="51"/>
      <c r="C158" s="51"/>
      <c r="D158" s="51"/>
      <c r="E158" s="52" t="s">
        <v>234</v>
      </c>
      <c r="F158" s="56"/>
      <c r="G158" s="56"/>
      <c r="H158" s="56"/>
      <c r="I158" s="91"/>
      <c r="J158" s="91"/>
      <c r="K158" s="91"/>
      <c r="L158" s="106"/>
      <c r="M158" s="106"/>
      <c r="N158" s="106"/>
      <c r="O158" s="108"/>
      <c r="P158" s="108"/>
      <c r="Q158" s="108"/>
      <c r="R158" s="47"/>
    </row>
    <row r="159" spans="1:18" ht="25.5" x14ac:dyDescent="0.15">
      <c r="A159" s="51">
        <v>2551</v>
      </c>
      <c r="B159" s="51" t="s">
        <v>186</v>
      </c>
      <c r="C159" s="51" t="s">
        <v>186</v>
      </c>
      <c r="D159" s="51" t="s">
        <v>184</v>
      </c>
      <c r="E159" s="52" t="s">
        <v>340</v>
      </c>
      <c r="F159" s="55">
        <f>SUM(G159,H159)</f>
        <v>0</v>
      </c>
      <c r="G159" s="55"/>
      <c r="H159" s="55"/>
      <c r="I159" s="90">
        <f>SUM(J159,K159)</f>
        <v>0</v>
      </c>
      <c r="J159" s="90"/>
      <c r="K159" s="90"/>
      <c r="L159" s="105">
        <f>SUM(M159,N159)</f>
        <v>0</v>
      </c>
      <c r="M159" s="105"/>
      <c r="N159" s="105"/>
      <c r="O159" s="108">
        <f t="shared" si="47"/>
        <v>0</v>
      </c>
      <c r="P159" s="108">
        <f t="shared" si="48"/>
        <v>0</v>
      </c>
      <c r="Q159" s="108">
        <f t="shared" si="49"/>
        <v>0</v>
      </c>
      <c r="R159" s="47"/>
    </row>
    <row r="160" spans="1:18" ht="25.5" x14ac:dyDescent="0.15">
      <c r="A160" s="51">
        <v>2560</v>
      </c>
      <c r="B160" s="51" t="s">
        <v>186</v>
      </c>
      <c r="C160" s="51" t="s">
        <v>187</v>
      </c>
      <c r="D160" s="51" t="s">
        <v>183</v>
      </c>
      <c r="E160" s="52" t="s">
        <v>341</v>
      </c>
      <c r="F160" s="55">
        <f t="shared" ref="F160:N160" si="57">SUM(F162)</f>
        <v>152477.79999999999</v>
      </c>
      <c r="G160" s="55">
        <f t="shared" si="57"/>
        <v>152477.79999999999</v>
      </c>
      <c r="H160" s="55">
        <f t="shared" si="57"/>
        <v>0</v>
      </c>
      <c r="I160" s="90">
        <f t="shared" si="57"/>
        <v>220220</v>
      </c>
      <c r="J160" s="90">
        <f t="shared" si="57"/>
        <v>220220</v>
      </c>
      <c r="K160" s="90">
        <f t="shared" si="57"/>
        <v>0</v>
      </c>
      <c r="L160" s="105">
        <f t="shared" si="57"/>
        <v>274000</v>
      </c>
      <c r="M160" s="105">
        <f t="shared" si="57"/>
        <v>274000</v>
      </c>
      <c r="N160" s="105">
        <f t="shared" si="57"/>
        <v>0</v>
      </c>
      <c r="O160" s="108">
        <f t="shared" si="47"/>
        <v>53780</v>
      </c>
      <c r="P160" s="108">
        <f t="shared" si="48"/>
        <v>53780</v>
      </c>
      <c r="Q160" s="108">
        <f t="shared" si="49"/>
        <v>0</v>
      </c>
      <c r="R160" s="47"/>
    </row>
    <row r="161" spans="1:18" ht="12.75" x14ac:dyDescent="0.15">
      <c r="A161" s="51"/>
      <c r="B161" s="51"/>
      <c r="C161" s="51"/>
      <c r="D161" s="51"/>
      <c r="E161" s="52" t="s">
        <v>234</v>
      </c>
      <c r="F161" s="56"/>
      <c r="G161" s="56"/>
      <c r="H161" s="56"/>
      <c r="I161" s="91"/>
      <c r="J161" s="91"/>
      <c r="K161" s="91"/>
      <c r="L161" s="106"/>
      <c r="M161" s="106"/>
      <c r="N161" s="106"/>
      <c r="O161" s="108"/>
      <c r="P161" s="108"/>
      <c r="Q161" s="108"/>
      <c r="R161" s="47"/>
    </row>
    <row r="162" spans="1:18" ht="25.5" x14ac:dyDescent="0.15">
      <c r="A162" s="51">
        <v>2561</v>
      </c>
      <c r="B162" s="51" t="s">
        <v>186</v>
      </c>
      <c r="C162" s="51" t="s">
        <v>187</v>
      </c>
      <c r="D162" s="51" t="s">
        <v>184</v>
      </c>
      <c r="E162" s="52" t="s">
        <v>341</v>
      </c>
      <c r="F162" s="55">
        <f>SUM(G162,H162)</f>
        <v>152477.79999999999</v>
      </c>
      <c r="G162" s="55">
        <v>152477.79999999999</v>
      </c>
      <c r="H162" s="55">
        <v>0</v>
      </c>
      <c r="I162" s="90">
        <f>SUM(J162,K162)</f>
        <v>220220</v>
      </c>
      <c r="J162" s="90">
        <v>220220</v>
      </c>
      <c r="K162" s="90">
        <v>0</v>
      </c>
      <c r="L162" s="105">
        <f>SUM(M162,N162)</f>
        <v>274000</v>
      </c>
      <c r="M162" s="105">
        <v>274000</v>
      </c>
      <c r="N162" s="105">
        <v>0</v>
      </c>
      <c r="O162" s="108">
        <f t="shared" si="47"/>
        <v>53780</v>
      </c>
      <c r="P162" s="108">
        <f t="shared" si="48"/>
        <v>53780</v>
      </c>
      <c r="Q162" s="108">
        <f t="shared" si="49"/>
        <v>0</v>
      </c>
      <c r="R162" s="47"/>
    </row>
    <row r="163" spans="1:18" ht="51" x14ac:dyDescent="0.15">
      <c r="A163" s="51">
        <v>2600</v>
      </c>
      <c r="B163" s="51" t="s">
        <v>187</v>
      </c>
      <c r="C163" s="51" t="s">
        <v>183</v>
      </c>
      <c r="D163" s="51" t="s">
        <v>183</v>
      </c>
      <c r="E163" s="52" t="s">
        <v>342</v>
      </c>
      <c r="F163" s="55">
        <f t="shared" ref="F163:N163" si="58">SUM(F165,F168,F171,F174,F177,F180)</f>
        <v>242378.8</v>
      </c>
      <c r="G163" s="55">
        <f t="shared" si="58"/>
        <v>48584.2</v>
      </c>
      <c r="H163" s="55">
        <f t="shared" si="58"/>
        <v>193794.59999999998</v>
      </c>
      <c r="I163" s="90">
        <f t="shared" si="58"/>
        <v>55000</v>
      </c>
      <c r="J163" s="90">
        <f t="shared" si="58"/>
        <v>55000</v>
      </c>
      <c r="K163" s="90">
        <f t="shared" si="58"/>
        <v>0</v>
      </c>
      <c r="L163" s="105">
        <f t="shared" si="58"/>
        <v>73200</v>
      </c>
      <c r="M163" s="105">
        <f t="shared" si="58"/>
        <v>73200</v>
      </c>
      <c r="N163" s="105">
        <f t="shared" si="58"/>
        <v>0</v>
      </c>
      <c r="O163" s="108">
        <f t="shared" si="47"/>
        <v>18200</v>
      </c>
      <c r="P163" s="108">
        <f t="shared" si="48"/>
        <v>18200</v>
      </c>
      <c r="Q163" s="108">
        <f t="shared" si="49"/>
        <v>0</v>
      </c>
      <c r="R163" s="47"/>
    </row>
    <row r="164" spans="1:18" ht="12.75" x14ac:dyDescent="0.15">
      <c r="A164" s="51"/>
      <c r="B164" s="51"/>
      <c r="C164" s="51"/>
      <c r="D164" s="51"/>
      <c r="E164" s="52" t="s">
        <v>234</v>
      </c>
      <c r="F164" s="56"/>
      <c r="G164" s="56"/>
      <c r="H164" s="56"/>
      <c r="I164" s="91"/>
      <c r="J164" s="91"/>
      <c r="K164" s="91"/>
      <c r="L164" s="106"/>
      <c r="M164" s="106"/>
      <c r="N164" s="106"/>
      <c r="O164" s="108"/>
      <c r="P164" s="108"/>
      <c r="Q164" s="108"/>
      <c r="R164" s="47"/>
    </row>
    <row r="165" spans="1:18" ht="12.75" x14ac:dyDescent="0.15">
      <c r="A165" s="51">
        <v>2610</v>
      </c>
      <c r="B165" s="51" t="s">
        <v>187</v>
      </c>
      <c r="C165" s="51" t="s">
        <v>184</v>
      </c>
      <c r="D165" s="51" t="s">
        <v>183</v>
      </c>
      <c r="E165" s="52" t="s">
        <v>343</v>
      </c>
      <c r="F165" s="55">
        <f t="shared" ref="F165:N165" si="59">SUM(F167)</f>
        <v>0</v>
      </c>
      <c r="G165" s="55">
        <f t="shared" si="59"/>
        <v>0</v>
      </c>
      <c r="H165" s="55">
        <f t="shared" si="59"/>
        <v>0</v>
      </c>
      <c r="I165" s="90">
        <f t="shared" si="59"/>
        <v>0</v>
      </c>
      <c r="J165" s="90">
        <f t="shared" si="59"/>
        <v>0</v>
      </c>
      <c r="K165" s="90">
        <f t="shared" si="59"/>
        <v>0</v>
      </c>
      <c r="L165" s="105">
        <f t="shared" si="59"/>
        <v>0</v>
      </c>
      <c r="M165" s="105">
        <f t="shared" si="59"/>
        <v>0</v>
      </c>
      <c r="N165" s="105">
        <f t="shared" si="59"/>
        <v>0</v>
      </c>
      <c r="O165" s="108">
        <f t="shared" si="47"/>
        <v>0</v>
      </c>
      <c r="P165" s="108">
        <f t="shared" si="48"/>
        <v>0</v>
      </c>
      <c r="Q165" s="108">
        <f t="shared" si="49"/>
        <v>0</v>
      </c>
      <c r="R165" s="47"/>
    </row>
    <row r="166" spans="1:18" ht="12.75" x14ac:dyDescent="0.15">
      <c r="A166" s="51"/>
      <c r="B166" s="51"/>
      <c r="C166" s="51"/>
      <c r="D166" s="51"/>
      <c r="E166" s="52" t="s">
        <v>234</v>
      </c>
      <c r="F166" s="56"/>
      <c r="G166" s="56"/>
      <c r="H166" s="56"/>
      <c r="I166" s="91"/>
      <c r="J166" s="91"/>
      <c r="K166" s="91"/>
      <c r="L166" s="106"/>
      <c r="M166" s="106"/>
      <c r="N166" s="106"/>
      <c r="O166" s="108"/>
      <c r="P166" s="108"/>
      <c r="Q166" s="108"/>
      <c r="R166" s="47"/>
    </row>
    <row r="167" spans="1:18" ht="12.75" x14ac:dyDescent="0.15">
      <c r="A167" s="51">
        <v>2611</v>
      </c>
      <c r="B167" s="51" t="s">
        <v>187</v>
      </c>
      <c r="C167" s="51" t="s">
        <v>184</v>
      </c>
      <c r="D167" s="51" t="s">
        <v>184</v>
      </c>
      <c r="E167" s="52" t="s">
        <v>343</v>
      </c>
      <c r="F167" s="55">
        <f>SUM(G167,H167)</f>
        <v>0</v>
      </c>
      <c r="G167" s="55"/>
      <c r="H167" s="55">
        <v>0</v>
      </c>
      <c r="I167" s="90">
        <f>SUM(J167,K167)</f>
        <v>0</v>
      </c>
      <c r="J167" s="90"/>
      <c r="K167" s="90"/>
      <c r="L167" s="105">
        <f>SUM(M167,N167)</f>
        <v>0</v>
      </c>
      <c r="M167" s="105"/>
      <c r="N167" s="105"/>
      <c r="O167" s="108">
        <f t="shared" si="47"/>
        <v>0</v>
      </c>
      <c r="P167" s="108">
        <f t="shared" si="48"/>
        <v>0</v>
      </c>
      <c r="Q167" s="108">
        <f t="shared" si="49"/>
        <v>0</v>
      </c>
      <c r="R167" s="47"/>
    </row>
    <row r="168" spans="1:18" ht="12.75" x14ac:dyDescent="0.15">
      <c r="A168" s="51">
        <v>2620</v>
      </c>
      <c r="B168" s="51" t="s">
        <v>187</v>
      </c>
      <c r="C168" s="51" t="s">
        <v>188</v>
      </c>
      <c r="D168" s="51" t="s">
        <v>183</v>
      </c>
      <c r="E168" s="52" t="s">
        <v>344</v>
      </c>
      <c r="F168" s="55">
        <f t="shared" ref="F168:N168" si="60">SUM(F170)</f>
        <v>0</v>
      </c>
      <c r="G168" s="55">
        <f t="shared" si="60"/>
        <v>0</v>
      </c>
      <c r="H168" s="55">
        <f t="shared" si="60"/>
        <v>0</v>
      </c>
      <c r="I168" s="90">
        <f t="shared" si="60"/>
        <v>0</v>
      </c>
      <c r="J168" s="90">
        <f t="shared" si="60"/>
        <v>0</v>
      </c>
      <c r="K168" s="90">
        <f t="shared" si="60"/>
        <v>0</v>
      </c>
      <c r="L168" s="105">
        <f t="shared" si="60"/>
        <v>0</v>
      </c>
      <c r="M168" s="105">
        <f t="shared" si="60"/>
        <v>0</v>
      </c>
      <c r="N168" s="105">
        <f t="shared" si="60"/>
        <v>0</v>
      </c>
      <c r="O168" s="108">
        <f t="shared" si="47"/>
        <v>0</v>
      </c>
      <c r="P168" s="108">
        <f t="shared" si="48"/>
        <v>0</v>
      </c>
      <c r="Q168" s="108">
        <f t="shared" si="49"/>
        <v>0</v>
      </c>
      <c r="R168" s="47"/>
    </row>
    <row r="169" spans="1:18" ht="12.75" x14ac:dyDescent="0.15">
      <c r="A169" s="51"/>
      <c r="B169" s="51"/>
      <c r="C169" s="51"/>
      <c r="D169" s="51"/>
      <c r="E169" s="52" t="s">
        <v>234</v>
      </c>
      <c r="F169" s="56"/>
      <c r="G169" s="56"/>
      <c r="H169" s="56"/>
      <c r="I169" s="91"/>
      <c r="J169" s="91"/>
      <c r="K169" s="91"/>
      <c r="L169" s="106"/>
      <c r="M169" s="106"/>
      <c r="N169" s="106"/>
      <c r="O169" s="108"/>
      <c r="P169" s="108"/>
      <c r="Q169" s="108"/>
      <c r="R169" s="47"/>
    </row>
    <row r="170" spans="1:18" ht="12.75" x14ac:dyDescent="0.15">
      <c r="A170" s="51">
        <v>2621</v>
      </c>
      <c r="B170" s="51" t="s">
        <v>187</v>
      </c>
      <c r="C170" s="51" t="s">
        <v>188</v>
      </c>
      <c r="D170" s="51" t="s">
        <v>184</v>
      </c>
      <c r="E170" s="52" t="s">
        <v>344</v>
      </c>
      <c r="F170" s="55">
        <f>SUM(G170,H170)</f>
        <v>0</v>
      </c>
      <c r="G170" s="55"/>
      <c r="H170" s="55"/>
      <c r="I170" s="90">
        <f>SUM(J170,K170)</f>
        <v>0</v>
      </c>
      <c r="J170" s="90"/>
      <c r="K170" s="90"/>
      <c r="L170" s="105">
        <f>SUM(M170,N170)</f>
        <v>0</v>
      </c>
      <c r="M170" s="105"/>
      <c r="N170" s="105"/>
      <c r="O170" s="108">
        <f t="shared" si="47"/>
        <v>0</v>
      </c>
      <c r="P170" s="108">
        <f t="shared" si="48"/>
        <v>0</v>
      </c>
      <c r="Q170" s="108">
        <f t="shared" si="49"/>
        <v>0</v>
      </c>
      <c r="R170" s="47"/>
    </row>
    <row r="171" spans="1:18" ht="12.75" x14ac:dyDescent="0.15">
      <c r="A171" s="51">
        <v>2630</v>
      </c>
      <c r="B171" s="51" t="s">
        <v>187</v>
      </c>
      <c r="C171" s="51" t="s">
        <v>185</v>
      </c>
      <c r="D171" s="51" t="s">
        <v>183</v>
      </c>
      <c r="E171" s="52" t="s">
        <v>345</v>
      </c>
      <c r="F171" s="55">
        <f t="shared" ref="F171:N171" si="61">SUM(F173)</f>
        <v>2812</v>
      </c>
      <c r="G171" s="55">
        <f t="shared" si="61"/>
        <v>0</v>
      </c>
      <c r="H171" s="55">
        <f t="shared" si="61"/>
        <v>2812</v>
      </c>
      <c r="I171" s="90">
        <f t="shared" si="61"/>
        <v>1000</v>
      </c>
      <c r="J171" s="90">
        <f t="shared" si="61"/>
        <v>1000</v>
      </c>
      <c r="K171" s="90">
        <f t="shared" si="61"/>
        <v>0</v>
      </c>
      <c r="L171" s="105">
        <f t="shared" si="61"/>
        <v>1000</v>
      </c>
      <c r="M171" s="105">
        <f t="shared" si="61"/>
        <v>1000</v>
      </c>
      <c r="N171" s="105">
        <f t="shared" si="61"/>
        <v>0</v>
      </c>
      <c r="O171" s="108">
        <f t="shared" si="47"/>
        <v>0</v>
      </c>
      <c r="P171" s="108">
        <f t="shared" si="48"/>
        <v>0</v>
      </c>
      <c r="Q171" s="108">
        <f t="shared" si="49"/>
        <v>0</v>
      </c>
      <c r="R171" s="47"/>
    </row>
    <row r="172" spans="1:18" ht="12.75" x14ac:dyDescent="0.15">
      <c r="A172" s="51"/>
      <c r="B172" s="51"/>
      <c r="C172" s="51"/>
      <c r="D172" s="51"/>
      <c r="E172" s="52" t="s">
        <v>234</v>
      </c>
      <c r="F172" s="56"/>
      <c r="G172" s="56"/>
      <c r="H172" s="56"/>
      <c r="I172" s="91"/>
      <c r="J172" s="91"/>
      <c r="K172" s="91"/>
      <c r="L172" s="106"/>
      <c r="M172" s="106"/>
      <c r="N172" s="106"/>
      <c r="O172" s="108"/>
      <c r="P172" s="108"/>
      <c r="Q172" s="108"/>
      <c r="R172" s="47"/>
    </row>
    <row r="173" spans="1:18" ht="12.75" x14ac:dyDescent="0.15">
      <c r="A173" s="51">
        <v>2631</v>
      </c>
      <c r="B173" s="51" t="s">
        <v>187</v>
      </c>
      <c r="C173" s="51" t="s">
        <v>185</v>
      </c>
      <c r="D173" s="51" t="s">
        <v>184</v>
      </c>
      <c r="E173" s="52" t="s">
        <v>345</v>
      </c>
      <c r="F173" s="55">
        <f>SUM(G173,H173)</f>
        <v>2812</v>
      </c>
      <c r="G173" s="55">
        <v>0</v>
      </c>
      <c r="H173" s="55">
        <v>2812</v>
      </c>
      <c r="I173" s="90">
        <f>SUM(J173,K173)</f>
        <v>1000</v>
      </c>
      <c r="J173" s="90">
        <v>1000</v>
      </c>
      <c r="K173" s="90">
        <v>0</v>
      </c>
      <c r="L173" s="105">
        <f>SUM(M173,N173)</f>
        <v>1000</v>
      </c>
      <c r="M173" s="105">
        <v>1000</v>
      </c>
      <c r="N173" s="105">
        <v>0</v>
      </c>
      <c r="O173" s="108">
        <f t="shared" si="47"/>
        <v>0</v>
      </c>
      <c r="P173" s="108">
        <f t="shared" si="48"/>
        <v>0</v>
      </c>
      <c r="Q173" s="108">
        <f t="shared" si="49"/>
        <v>0</v>
      </c>
      <c r="R173" s="47"/>
    </row>
    <row r="174" spans="1:18" ht="12.75" x14ac:dyDescent="0.15">
      <c r="A174" s="51">
        <v>2640</v>
      </c>
      <c r="B174" s="51" t="s">
        <v>187</v>
      </c>
      <c r="C174" s="51" t="s">
        <v>189</v>
      </c>
      <c r="D174" s="51" t="s">
        <v>183</v>
      </c>
      <c r="E174" s="52" t="s">
        <v>346</v>
      </c>
      <c r="F174" s="55">
        <f t="shared" ref="F174:N174" si="62">SUM(F176)</f>
        <v>88783</v>
      </c>
      <c r="G174" s="55">
        <f t="shared" si="62"/>
        <v>48584.2</v>
      </c>
      <c r="H174" s="55">
        <f t="shared" si="62"/>
        <v>40198.800000000003</v>
      </c>
      <c r="I174" s="90">
        <f>SUM(J174,K174)</f>
        <v>54000</v>
      </c>
      <c r="J174" s="90">
        <f t="shared" si="62"/>
        <v>54000</v>
      </c>
      <c r="K174" s="90">
        <f t="shared" si="62"/>
        <v>0</v>
      </c>
      <c r="L174" s="105">
        <f t="shared" si="62"/>
        <v>72200</v>
      </c>
      <c r="M174" s="105">
        <f>SUM(M176)</f>
        <v>72200</v>
      </c>
      <c r="N174" s="105">
        <f t="shared" si="62"/>
        <v>0</v>
      </c>
      <c r="O174" s="108">
        <f t="shared" si="47"/>
        <v>18200</v>
      </c>
      <c r="P174" s="108">
        <f t="shared" si="48"/>
        <v>18200</v>
      </c>
      <c r="Q174" s="108">
        <f t="shared" si="49"/>
        <v>0</v>
      </c>
      <c r="R174" s="47"/>
    </row>
    <row r="175" spans="1:18" ht="12.75" x14ac:dyDescent="0.15">
      <c r="A175" s="51"/>
      <c r="B175" s="51"/>
      <c r="C175" s="51"/>
      <c r="D175" s="51"/>
      <c r="E175" s="52" t="s">
        <v>234</v>
      </c>
      <c r="F175" s="56"/>
      <c r="G175" s="56"/>
      <c r="H175" s="56"/>
      <c r="I175" s="91"/>
      <c r="J175" s="91"/>
      <c r="K175" s="91"/>
      <c r="L175" s="106"/>
      <c r="M175" s="106"/>
      <c r="N175" s="106"/>
      <c r="O175" s="108"/>
      <c r="P175" s="108"/>
      <c r="Q175" s="108"/>
      <c r="R175" s="47"/>
    </row>
    <row r="176" spans="1:18" ht="12.75" x14ac:dyDescent="0.15">
      <c r="A176" s="51">
        <v>2641</v>
      </c>
      <c r="B176" s="51" t="s">
        <v>187</v>
      </c>
      <c r="C176" s="51" t="s">
        <v>189</v>
      </c>
      <c r="D176" s="51" t="s">
        <v>184</v>
      </c>
      <c r="E176" s="52" t="s">
        <v>346</v>
      </c>
      <c r="F176" s="55">
        <f>SUM(G176,H176)</f>
        <v>88783</v>
      </c>
      <c r="G176" s="55">
        <v>48584.2</v>
      </c>
      <c r="H176" s="55">
        <v>40198.800000000003</v>
      </c>
      <c r="I176" s="90">
        <f>SUM(J176,K176)</f>
        <v>54000</v>
      </c>
      <c r="J176" s="90">
        <v>54000</v>
      </c>
      <c r="K176" s="90">
        <v>0</v>
      </c>
      <c r="L176" s="105">
        <f>SUM(M176,N176)</f>
        <v>72200</v>
      </c>
      <c r="M176" s="105">
        <v>72200</v>
      </c>
      <c r="N176" s="105">
        <v>0</v>
      </c>
      <c r="O176" s="108">
        <f t="shared" si="47"/>
        <v>18200</v>
      </c>
      <c r="P176" s="108">
        <f t="shared" si="48"/>
        <v>18200</v>
      </c>
      <c r="Q176" s="108">
        <f t="shared" si="49"/>
        <v>0</v>
      </c>
      <c r="R176" s="47"/>
    </row>
    <row r="177" spans="1:18" ht="38.25" x14ac:dyDescent="0.15">
      <c r="A177" s="51">
        <v>2650</v>
      </c>
      <c r="B177" s="51" t="s">
        <v>187</v>
      </c>
      <c r="C177" s="51" t="s">
        <v>186</v>
      </c>
      <c r="D177" s="51" t="s">
        <v>183</v>
      </c>
      <c r="E177" s="52" t="s">
        <v>347</v>
      </c>
      <c r="F177" s="55">
        <f t="shared" ref="F177:N177" si="63">SUM(F179)</f>
        <v>0</v>
      </c>
      <c r="G177" s="55">
        <f t="shared" si="63"/>
        <v>0</v>
      </c>
      <c r="H177" s="55">
        <f t="shared" si="63"/>
        <v>0</v>
      </c>
      <c r="I177" s="90">
        <f t="shared" si="63"/>
        <v>0</v>
      </c>
      <c r="J177" s="90">
        <f t="shared" si="63"/>
        <v>0</v>
      </c>
      <c r="K177" s="90">
        <f t="shared" si="63"/>
        <v>0</v>
      </c>
      <c r="L177" s="105">
        <f t="shared" si="63"/>
        <v>0</v>
      </c>
      <c r="M177" s="105">
        <f t="shared" si="63"/>
        <v>0</v>
      </c>
      <c r="N177" s="105">
        <f t="shared" si="63"/>
        <v>0</v>
      </c>
      <c r="O177" s="108">
        <f t="shared" si="47"/>
        <v>0</v>
      </c>
      <c r="P177" s="108">
        <f t="shared" si="48"/>
        <v>0</v>
      </c>
      <c r="Q177" s="108">
        <f t="shared" si="49"/>
        <v>0</v>
      </c>
      <c r="R177" s="47"/>
    </row>
    <row r="178" spans="1:18" ht="12.75" x14ac:dyDescent="0.15">
      <c r="A178" s="51"/>
      <c r="B178" s="51"/>
      <c r="C178" s="51"/>
      <c r="D178" s="51"/>
      <c r="E178" s="52" t="s">
        <v>234</v>
      </c>
      <c r="F178" s="56"/>
      <c r="G178" s="56"/>
      <c r="H178" s="56"/>
      <c r="I178" s="91"/>
      <c r="J178" s="91"/>
      <c r="K178" s="91"/>
      <c r="L178" s="106"/>
      <c r="M178" s="106"/>
      <c r="N178" s="106"/>
      <c r="O178" s="108"/>
      <c r="P178" s="108"/>
      <c r="Q178" s="108"/>
      <c r="R178" s="47"/>
    </row>
    <row r="179" spans="1:18" ht="38.25" x14ac:dyDescent="0.15">
      <c r="A179" s="51">
        <v>2651</v>
      </c>
      <c r="B179" s="51" t="s">
        <v>187</v>
      </c>
      <c r="C179" s="51" t="s">
        <v>186</v>
      </c>
      <c r="D179" s="51" t="s">
        <v>184</v>
      </c>
      <c r="E179" s="52" t="s">
        <v>347</v>
      </c>
      <c r="F179" s="55">
        <f>SUM(G179,H179)</f>
        <v>0</v>
      </c>
      <c r="G179" s="55"/>
      <c r="H179" s="55"/>
      <c r="I179" s="90">
        <f>SUM(J179,K179)</f>
        <v>0</v>
      </c>
      <c r="J179" s="90"/>
      <c r="K179" s="90"/>
      <c r="L179" s="105">
        <f>SUM(M179,N179)</f>
        <v>0</v>
      </c>
      <c r="M179" s="105"/>
      <c r="N179" s="105"/>
      <c r="O179" s="108">
        <f t="shared" si="47"/>
        <v>0</v>
      </c>
      <c r="P179" s="108">
        <f t="shared" si="48"/>
        <v>0</v>
      </c>
      <c r="Q179" s="108">
        <f t="shared" si="49"/>
        <v>0</v>
      </c>
      <c r="R179" s="47"/>
    </row>
    <row r="180" spans="1:18" ht="25.5" x14ac:dyDescent="0.15">
      <c r="A180" s="51">
        <v>2660</v>
      </c>
      <c r="B180" s="51" t="s">
        <v>187</v>
      </c>
      <c r="C180" s="51" t="s">
        <v>187</v>
      </c>
      <c r="D180" s="51" t="s">
        <v>183</v>
      </c>
      <c r="E180" s="52" t="s">
        <v>348</v>
      </c>
      <c r="F180" s="55">
        <f t="shared" ref="F180:N180" si="64">SUM(F182)</f>
        <v>150783.79999999999</v>
      </c>
      <c r="G180" s="55">
        <f t="shared" si="64"/>
        <v>0</v>
      </c>
      <c r="H180" s="55">
        <f t="shared" si="64"/>
        <v>150783.79999999999</v>
      </c>
      <c r="I180" s="90">
        <f t="shared" si="64"/>
        <v>0</v>
      </c>
      <c r="J180" s="90">
        <f t="shared" si="64"/>
        <v>0</v>
      </c>
      <c r="K180" s="90">
        <f t="shared" si="64"/>
        <v>0</v>
      </c>
      <c r="L180" s="105">
        <f t="shared" si="64"/>
        <v>0</v>
      </c>
      <c r="M180" s="105">
        <f t="shared" si="64"/>
        <v>0</v>
      </c>
      <c r="N180" s="105">
        <f t="shared" si="64"/>
        <v>0</v>
      </c>
      <c r="O180" s="108">
        <f t="shared" si="47"/>
        <v>0</v>
      </c>
      <c r="P180" s="108">
        <f t="shared" si="48"/>
        <v>0</v>
      </c>
      <c r="Q180" s="108">
        <f t="shared" si="49"/>
        <v>0</v>
      </c>
      <c r="R180" s="47"/>
    </row>
    <row r="181" spans="1:18" ht="12.75" x14ac:dyDescent="0.15">
      <c r="A181" s="51"/>
      <c r="B181" s="51"/>
      <c r="C181" s="51"/>
      <c r="D181" s="51"/>
      <c r="E181" s="52" t="s">
        <v>234</v>
      </c>
      <c r="F181" s="56"/>
      <c r="G181" s="56"/>
      <c r="H181" s="56"/>
      <c r="I181" s="91"/>
      <c r="J181" s="91"/>
      <c r="K181" s="91"/>
      <c r="L181" s="106"/>
      <c r="M181" s="106"/>
      <c r="N181" s="106"/>
      <c r="O181" s="108"/>
      <c r="P181" s="108"/>
      <c r="Q181" s="108"/>
      <c r="R181" s="47"/>
    </row>
    <row r="182" spans="1:18" ht="25.5" x14ac:dyDescent="0.15">
      <c r="A182" s="51">
        <v>2661</v>
      </c>
      <c r="B182" s="51" t="s">
        <v>187</v>
      </c>
      <c r="C182" s="51" t="s">
        <v>187</v>
      </c>
      <c r="D182" s="51" t="s">
        <v>184</v>
      </c>
      <c r="E182" s="52" t="s">
        <v>348</v>
      </c>
      <c r="F182" s="55">
        <f>SUM(G182,H182)</f>
        <v>150783.79999999999</v>
      </c>
      <c r="G182" s="55">
        <v>0</v>
      </c>
      <c r="H182" s="55">
        <v>150783.79999999999</v>
      </c>
      <c r="I182" s="90">
        <f>SUM(J182,K182)</f>
        <v>0</v>
      </c>
      <c r="J182" s="90">
        <v>0</v>
      </c>
      <c r="K182" s="90">
        <v>0</v>
      </c>
      <c r="L182" s="105">
        <f>SUM(M182,N182)</f>
        <v>0</v>
      </c>
      <c r="M182" s="105"/>
      <c r="N182" s="105">
        <v>0</v>
      </c>
      <c r="O182" s="108">
        <f t="shared" si="47"/>
        <v>0</v>
      </c>
      <c r="P182" s="108">
        <f t="shared" si="48"/>
        <v>0</v>
      </c>
      <c r="Q182" s="108">
        <f t="shared" si="49"/>
        <v>0</v>
      </c>
      <c r="R182" s="47"/>
    </row>
    <row r="183" spans="1:18" ht="38.25" x14ac:dyDescent="0.15">
      <c r="A183" s="51">
        <v>2700</v>
      </c>
      <c r="B183" s="51" t="s">
        <v>190</v>
      </c>
      <c r="C183" s="51" t="s">
        <v>183</v>
      </c>
      <c r="D183" s="51" t="s">
        <v>183</v>
      </c>
      <c r="E183" s="52" t="s">
        <v>349</v>
      </c>
      <c r="F183" s="55">
        <f t="shared" ref="F183:N183" si="65">SUM(F185,F190,F196,F202,F205,F208)</f>
        <v>0</v>
      </c>
      <c r="G183" s="55">
        <f t="shared" si="65"/>
        <v>0</v>
      </c>
      <c r="H183" s="55">
        <f t="shared" si="65"/>
        <v>0</v>
      </c>
      <c r="I183" s="90">
        <f t="shared" si="65"/>
        <v>0</v>
      </c>
      <c r="J183" s="90">
        <f t="shared" si="65"/>
        <v>0</v>
      </c>
      <c r="K183" s="90">
        <f t="shared" si="65"/>
        <v>0</v>
      </c>
      <c r="L183" s="105">
        <f t="shared" si="65"/>
        <v>0</v>
      </c>
      <c r="M183" s="105">
        <f t="shared" si="65"/>
        <v>0</v>
      </c>
      <c r="N183" s="105">
        <f t="shared" si="65"/>
        <v>0</v>
      </c>
      <c r="O183" s="108">
        <f t="shared" si="47"/>
        <v>0</v>
      </c>
      <c r="P183" s="108">
        <f t="shared" si="48"/>
        <v>0</v>
      </c>
      <c r="Q183" s="108">
        <f t="shared" si="49"/>
        <v>0</v>
      </c>
      <c r="R183" s="47"/>
    </row>
    <row r="184" spans="1:18" ht="12.75" x14ac:dyDescent="0.15">
      <c r="A184" s="51"/>
      <c r="B184" s="51"/>
      <c r="C184" s="51"/>
      <c r="D184" s="51"/>
      <c r="E184" s="52" t="s">
        <v>234</v>
      </c>
      <c r="F184" s="56"/>
      <c r="G184" s="56"/>
      <c r="H184" s="56"/>
      <c r="I184" s="91"/>
      <c r="J184" s="91"/>
      <c r="K184" s="91"/>
      <c r="L184" s="106"/>
      <c r="M184" s="106"/>
      <c r="N184" s="106"/>
      <c r="O184" s="108"/>
      <c r="P184" s="108"/>
      <c r="Q184" s="108"/>
      <c r="R184" s="47"/>
    </row>
    <row r="185" spans="1:18" ht="12.75" x14ac:dyDescent="0.15">
      <c r="A185" s="51">
        <v>2710</v>
      </c>
      <c r="B185" s="51" t="s">
        <v>190</v>
      </c>
      <c r="C185" s="51" t="s">
        <v>184</v>
      </c>
      <c r="D185" s="51" t="s">
        <v>183</v>
      </c>
      <c r="E185" s="52" t="s">
        <v>350</v>
      </c>
      <c r="F185" s="55">
        <f t="shared" ref="F185:N185" si="66">SUM(F187:F189)</f>
        <v>0</v>
      </c>
      <c r="G185" s="55">
        <f t="shared" si="66"/>
        <v>0</v>
      </c>
      <c r="H185" s="55">
        <f t="shared" si="66"/>
        <v>0</v>
      </c>
      <c r="I185" s="90">
        <f t="shared" si="66"/>
        <v>0</v>
      </c>
      <c r="J185" s="90">
        <f t="shared" si="66"/>
        <v>0</v>
      </c>
      <c r="K185" s="90">
        <f t="shared" si="66"/>
        <v>0</v>
      </c>
      <c r="L185" s="105">
        <f t="shared" si="66"/>
        <v>0</v>
      </c>
      <c r="M185" s="105">
        <f t="shared" si="66"/>
        <v>0</v>
      </c>
      <c r="N185" s="105">
        <f t="shared" si="66"/>
        <v>0</v>
      </c>
      <c r="O185" s="108">
        <f t="shared" si="47"/>
        <v>0</v>
      </c>
      <c r="P185" s="108">
        <f t="shared" si="48"/>
        <v>0</v>
      </c>
      <c r="Q185" s="108">
        <f t="shared" si="49"/>
        <v>0</v>
      </c>
      <c r="R185" s="47"/>
    </row>
    <row r="186" spans="1:18" ht="12.75" x14ac:dyDescent="0.15">
      <c r="A186" s="51"/>
      <c r="B186" s="51"/>
      <c r="C186" s="51"/>
      <c r="D186" s="51"/>
      <c r="E186" s="52" t="s">
        <v>234</v>
      </c>
      <c r="F186" s="56"/>
      <c r="G186" s="56"/>
      <c r="H186" s="56"/>
      <c r="I186" s="91"/>
      <c r="J186" s="91"/>
      <c r="K186" s="91"/>
      <c r="L186" s="106"/>
      <c r="M186" s="106"/>
      <c r="N186" s="106"/>
      <c r="O186" s="108">
        <f t="shared" si="47"/>
        <v>0</v>
      </c>
      <c r="P186" s="108">
        <f t="shared" si="48"/>
        <v>0</v>
      </c>
      <c r="Q186" s="108">
        <f t="shared" si="49"/>
        <v>0</v>
      </c>
      <c r="R186" s="47"/>
    </row>
    <row r="187" spans="1:18" ht="12.75" x14ac:dyDescent="0.15">
      <c r="A187" s="51">
        <v>2711</v>
      </c>
      <c r="B187" s="51" t="s">
        <v>190</v>
      </c>
      <c r="C187" s="51" t="s">
        <v>184</v>
      </c>
      <c r="D187" s="51" t="s">
        <v>184</v>
      </c>
      <c r="E187" s="52" t="s">
        <v>351</v>
      </c>
      <c r="F187" s="55">
        <f>SUM(G187,H187)</f>
        <v>0</v>
      </c>
      <c r="G187" s="55"/>
      <c r="H187" s="55"/>
      <c r="I187" s="90">
        <f>SUM(J187,K187)</f>
        <v>0</v>
      </c>
      <c r="J187" s="90"/>
      <c r="K187" s="90"/>
      <c r="L187" s="105">
        <f>SUM(M187,N187)</f>
        <v>0</v>
      </c>
      <c r="M187" s="105"/>
      <c r="N187" s="105"/>
      <c r="O187" s="108">
        <f t="shared" si="47"/>
        <v>0</v>
      </c>
      <c r="P187" s="108">
        <f t="shared" si="48"/>
        <v>0</v>
      </c>
      <c r="Q187" s="108">
        <f t="shared" si="49"/>
        <v>0</v>
      </c>
      <c r="R187" s="47"/>
    </row>
    <row r="188" spans="1:18" ht="12.75" x14ac:dyDescent="0.15">
      <c r="A188" s="51">
        <v>2712</v>
      </c>
      <c r="B188" s="51" t="s">
        <v>190</v>
      </c>
      <c r="C188" s="51" t="s">
        <v>184</v>
      </c>
      <c r="D188" s="51" t="s">
        <v>188</v>
      </c>
      <c r="E188" s="52" t="s">
        <v>352</v>
      </c>
      <c r="F188" s="55">
        <f>SUM(G188,H188)</f>
        <v>0</v>
      </c>
      <c r="G188" s="55"/>
      <c r="H188" s="55"/>
      <c r="I188" s="90">
        <f>SUM(J188,K188)</f>
        <v>0</v>
      </c>
      <c r="J188" s="90"/>
      <c r="K188" s="90"/>
      <c r="L188" s="105">
        <f>SUM(M188,N188)</f>
        <v>0</v>
      </c>
      <c r="M188" s="105"/>
      <c r="N188" s="105"/>
      <c r="O188" s="108">
        <f t="shared" si="47"/>
        <v>0</v>
      </c>
      <c r="P188" s="108">
        <f t="shared" si="48"/>
        <v>0</v>
      </c>
      <c r="Q188" s="108">
        <f t="shared" si="49"/>
        <v>0</v>
      </c>
      <c r="R188" s="47"/>
    </row>
    <row r="189" spans="1:18" ht="12.75" x14ac:dyDescent="0.15">
      <c r="A189" s="51">
        <v>2713</v>
      </c>
      <c r="B189" s="51" t="s">
        <v>190</v>
      </c>
      <c r="C189" s="51" t="s">
        <v>184</v>
      </c>
      <c r="D189" s="51" t="s">
        <v>185</v>
      </c>
      <c r="E189" s="52" t="s">
        <v>353</v>
      </c>
      <c r="F189" s="55">
        <f>SUM(G189,H189)</f>
        <v>0</v>
      </c>
      <c r="G189" s="55"/>
      <c r="H189" s="55"/>
      <c r="I189" s="90">
        <f>SUM(J189,K189)</f>
        <v>0</v>
      </c>
      <c r="J189" s="90"/>
      <c r="K189" s="90"/>
      <c r="L189" s="105">
        <f>SUM(M189,N189)</f>
        <v>0</v>
      </c>
      <c r="M189" s="105"/>
      <c r="N189" s="105"/>
      <c r="O189" s="108">
        <f t="shared" si="47"/>
        <v>0</v>
      </c>
      <c r="P189" s="108">
        <f t="shared" si="48"/>
        <v>0</v>
      </c>
      <c r="Q189" s="108">
        <f t="shared" si="49"/>
        <v>0</v>
      </c>
      <c r="R189" s="47"/>
    </row>
    <row r="190" spans="1:18" ht="12.75" x14ac:dyDescent="0.15">
      <c r="A190" s="51">
        <v>2720</v>
      </c>
      <c r="B190" s="51" t="s">
        <v>190</v>
      </c>
      <c r="C190" s="51" t="s">
        <v>188</v>
      </c>
      <c r="D190" s="51" t="s">
        <v>183</v>
      </c>
      <c r="E190" s="52" t="s">
        <v>354</v>
      </c>
      <c r="F190" s="55">
        <f t="shared" ref="F190:N190" si="67">SUM(F192:F195)</f>
        <v>0</v>
      </c>
      <c r="G190" s="55">
        <f t="shared" si="67"/>
        <v>0</v>
      </c>
      <c r="H190" s="55">
        <f t="shared" si="67"/>
        <v>0</v>
      </c>
      <c r="I190" s="90">
        <f t="shared" si="67"/>
        <v>0</v>
      </c>
      <c r="J190" s="90">
        <f t="shared" si="67"/>
        <v>0</v>
      </c>
      <c r="K190" s="90">
        <f t="shared" si="67"/>
        <v>0</v>
      </c>
      <c r="L190" s="105">
        <f t="shared" si="67"/>
        <v>0</v>
      </c>
      <c r="M190" s="105">
        <f t="shared" si="67"/>
        <v>0</v>
      </c>
      <c r="N190" s="105">
        <f t="shared" si="67"/>
        <v>0</v>
      </c>
      <c r="O190" s="108">
        <f t="shared" si="47"/>
        <v>0</v>
      </c>
      <c r="P190" s="108">
        <f t="shared" si="48"/>
        <v>0</v>
      </c>
      <c r="Q190" s="108">
        <f t="shared" si="49"/>
        <v>0</v>
      </c>
      <c r="R190" s="47"/>
    </row>
    <row r="191" spans="1:18" ht="12.75" x14ac:dyDescent="0.15">
      <c r="A191" s="51"/>
      <c r="B191" s="51"/>
      <c r="C191" s="51"/>
      <c r="D191" s="51"/>
      <c r="E191" s="52" t="s">
        <v>234</v>
      </c>
      <c r="F191" s="56"/>
      <c r="G191" s="56"/>
      <c r="H191" s="56"/>
      <c r="I191" s="91"/>
      <c r="J191" s="91"/>
      <c r="K191" s="91"/>
      <c r="L191" s="106"/>
      <c r="M191" s="106"/>
      <c r="N191" s="106"/>
      <c r="O191" s="108"/>
      <c r="P191" s="108"/>
      <c r="Q191" s="108"/>
      <c r="R191" s="47"/>
    </row>
    <row r="192" spans="1:18" ht="12.75" x14ac:dyDescent="0.15">
      <c r="A192" s="51">
        <v>2721</v>
      </c>
      <c r="B192" s="51" t="s">
        <v>190</v>
      </c>
      <c r="C192" s="51" t="s">
        <v>188</v>
      </c>
      <c r="D192" s="51" t="s">
        <v>184</v>
      </c>
      <c r="E192" s="52" t="s">
        <v>355</v>
      </c>
      <c r="F192" s="55">
        <f>SUM(G192,H192)</f>
        <v>0</v>
      </c>
      <c r="G192" s="55"/>
      <c r="H192" s="55"/>
      <c r="I192" s="90">
        <f>SUM(J192,K192)</f>
        <v>0</v>
      </c>
      <c r="J192" s="90"/>
      <c r="K192" s="90"/>
      <c r="L192" s="105">
        <f>SUM(M192,N192)</f>
        <v>0</v>
      </c>
      <c r="M192" s="105"/>
      <c r="N192" s="105"/>
      <c r="O192" s="108">
        <f t="shared" si="47"/>
        <v>0</v>
      </c>
      <c r="P192" s="108">
        <f t="shared" si="48"/>
        <v>0</v>
      </c>
      <c r="Q192" s="108">
        <f t="shared" si="49"/>
        <v>0</v>
      </c>
      <c r="R192" s="47"/>
    </row>
    <row r="193" spans="1:18" ht="12.75" x14ac:dyDescent="0.15">
      <c r="A193" s="51">
        <v>2722</v>
      </c>
      <c r="B193" s="51" t="s">
        <v>190</v>
      </c>
      <c r="C193" s="51" t="s">
        <v>188</v>
      </c>
      <c r="D193" s="51" t="s">
        <v>188</v>
      </c>
      <c r="E193" s="52" t="s">
        <v>356</v>
      </c>
      <c r="F193" s="55">
        <f>SUM(G193,H193)</f>
        <v>0</v>
      </c>
      <c r="G193" s="55"/>
      <c r="H193" s="55"/>
      <c r="I193" s="90">
        <f>SUM(J193,K193)</f>
        <v>0</v>
      </c>
      <c r="J193" s="90"/>
      <c r="K193" s="90"/>
      <c r="L193" s="105">
        <f>SUM(M193,N193)</f>
        <v>0</v>
      </c>
      <c r="M193" s="105"/>
      <c r="N193" s="105"/>
      <c r="O193" s="108">
        <f t="shared" si="47"/>
        <v>0</v>
      </c>
      <c r="P193" s="108">
        <f t="shared" si="48"/>
        <v>0</v>
      </c>
      <c r="Q193" s="108">
        <f t="shared" si="49"/>
        <v>0</v>
      </c>
      <c r="R193" s="47"/>
    </row>
    <row r="194" spans="1:18" ht="12.75" x14ac:dyDescent="0.15">
      <c r="A194" s="51">
        <v>2723</v>
      </c>
      <c r="B194" s="51" t="s">
        <v>190</v>
      </c>
      <c r="C194" s="51" t="s">
        <v>188</v>
      </c>
      <c r="D194" s="51" t="s">
        <v>185</v>
      </c>
      <c r="E194" s="52" t="s">
        <v>357</v>
      </c>
      <c r="F194" s="55">
        <f>SUM(G194,H194)</f>
        <v>0</v>
      </c>
      <c r="G194" s="55"/>
      <c r="H194" s="55"/>
      <c r="I194" s="90">
        <f>SUM(J194,K194)</f>
        <v>0</v>
      </c>
      <c r="J194" s="90"/>
      <c r="K194" s="90"/>
      <c r="L194" s="105">
        <f>SUM(M194,N194)</f>
        <v>0</v>
      </c>
      <c r="M194" s="105"/>
      <c r="N194" s="105"/>
      <c r="O194" s="108">
        <f t="shared" si="47"/>
        <v>0</v>
      </c>
      <c r="P194" s="108">
        <f t="shared" si="48"/>
        <v>0</v>
      </c>
      <c r="Q194" s="108">
        <f t="shared" si="49"/>
        <v>0</v>
      </c>
      <c r="R194" s="47"/>
    </row>
    <row r="195" spans="1:18" ht="12.75" x14ac:dyDescent="0.15">
      <c r="A195" s="51">
        <v>2724</v>
      </c>
      <c r="B195" s="51" t="s">
        <v>190</v>
      </c>
      <c r="C195" s="51" t="s">
        <v>188</v>
      </c>
      <c r="D195" s="51" t="s">
        <v>189</v>
      </c>
      <c r="E195" s="52" t="s">
        <v>358</v>
      </c>
      <c r="F195" s="55">
        <f>SUM(G195,H195)</f>
        <v>0</v>
      </c>
      <c r="G195" s="55"/>
      <c r="H195" s="55"/>
      <c r="I195" s="90">
        <f>SUM(J195,K195)</f>
        <v>0</v>
      </c>
      <c r="J195" s="90"/>
      <c r="K195" s="90"/>
      <c r="L195" s="105">
        <f>SUM(M195,N195)</f>
        <v>0</v>
      </c>
      <c r="M195" s="105"/>
      <c r="N195" s="105"/>
      <c r="O195" s="108">
        <f t="shared" si="47"/>
        <v>0</v>
      </c>
      <c r="P195" s="108">
        <f t="shared" si="48"/>
        <v>0</v>
      </c>
      <c r="Q195" s="108">
        <f t="shared" si="49"/>
        <v>0</v>
      </c>
      <c r="R195" s="47"/>
    </row>
    <row r="196" spans="1:18" ht="12.75" x14ac:dyDescent="0.15">
      <c r="A196" s="51">
        <v>2730</v>
      </c>
      <c r="B196" s="51" t="s">
        <v>190</v>
      </c>
      <c r="C196" s="51" t="s">
        <v>185</v>
      </c>
      <c r="D196" s="51" t="s">
        <v>183</v>
      </c>
      <c r="E196" s="52" t="s">
        <v>359</v>
      </c>
      <c r="F196" s="55">
        <f t="shared" ref="F196:N196" si="68">SUM(F198:F201)</f>
        <v>0</v>
      </c>
      <c r="G196" s="55">
        <f t="shared" si="68"/>
        <v>0</v>
      </c>
      <c r="H196" s="55">
        <f t="shared" si="68"/>
        <v>0</v>
      </c>
      <c r="I196" s="90">
        <f t="shared" si="68"/>
        <v>0</v>
      </c>
      <c r="J196" s="90">
        <f t="shared" si="68"/>
        <v>0</v>
      </c>
      <c r="K196" s="90">
        <f t="shared" si="68"/>
        <v>0</v>
      </c>
      <c r="L196" s="105">
        <f t="shared" si="68"/>
        <v>0</v>
      </c>
      <c r="M196" s="105">
        <f t="shared" si="68"/>
        <v>0</v>
      </c>
      <c r="N196" s="105">
        <f t="shared" si="68"/>
        <v>0</v>
      </c>
      <c r="O196" s="108">
        <f t="shared" si="47"/>
        <v>0</v>
      </c>
      <c r="P196" s="108">
        <f t="shared" si="48"/>
        <v>0</v>
      </c>
      <c r="Q196" s="108">
        <f t="shared" si="49"/>
        <v>0</v>
      </c>
      <c r="R196" s="47"/>
    </row>
    <row r="197" spans="1:18" ht="12.75" x14ac:dyDescent="0.15">
      <c r="A197" s="51"/>
      <c r="B197" s="51"/>
      <c r="C197" s="51"/>
      <c r="D197" s="51"/>
      <c r="E197" s="52" t="s">
        <v>234</v>
      </c>
      <c r="F197" s="56"/>
      <c r="G197" s="56"/>
      <c r="H197" s="56"/>
      <c r="I197" s="91"/>
      <c r="J197" s="91"/>
      <c r="K197" s="91"/>
      <c r="L197" s="106"/>
      <c r="M197" s="106"/>
      <c r="N197" s="106"/>
      <c r="O197" s="108"/>
      <c r="P197" s="108"/>
      <c r="Q197" s="108"/>
      <c r="R197" s="47"/>
    </row>
    <row r="198" spans="1:18" ht="12.75" x14ac:dyDescent="0.15">
      <c r="A198" s="51">
        <v>2731</v>
      </c>
      <c r="B198" s="51" t="s">
        <v>190</v>
      </c>
      <c r="C198" s="51" t="s">
        <v>185</v>
      </c>
      <c r="D198" s="51" t="s">
        <v>184</v>
      </c>
      <c r="E198" s="52" t="s">
        <v>360</v>
      </c>
      <c r="F198" s="55">
        <f>SUM(G198,H198)</f>
        <v>0</v>
      </c>
      <c r="G198" s="55"/>
      <c r="H198" s="55"/>
      <c r="I198" s="90">
        <f>SUM(J198,K198)</f>
        <v>0</v>
      </c>
      <c r="J198" s="90"/>
      <c r="K198" s="90"/>
      <c r="L198" s="105">
        <f>SUM(M198,N198)</f>
        <v>0</v>
      </c>
      <c r="M198" s="105"/>
      <c r="N198" s="105"/>
      <c r="O198" s="108">
        <f t="shared" si="47"/>
        <v>0</v>
      </c>
      <c r="P198" s="108">
        <f t="shared" si="48"/>
        <v>0</v>
      </c>
      <c r="Q198" s="108">
        <f t="shared" si="49"/>
        <v>0</v>
      </c>
      <c r="R198" s="47"/>
    </row>
    <row r="199" spans="1:18" ht="12.75" x14ac:dyDescent="0.15">
      <c r="A199" s="51">
        <v>2732</v>
      </c>
      <c r="B199" s="51" t="s">
        <v>190</v>
      </c>
      <c r="C199" s="51" t="s">
        <v>185</v>
      </c>
      <c r="D199" s="51" t="s">
        <v>188</v>
      </c>
      <c r="E199" s="52" t="s">
        <v>361</v>
      </c>
      <c r="F199" s="55">
        <f>SUM(G199,H199)</f>
        <v>0</v>
      </c>
      <c r="G199" s="55"/>
      <c r="H199" s="55"/>
      <c r="I199" s="90">
        <f>SUM(J199,K199)</f>
        <v>0</v>
      </c>
      <c r="J199" s="90"/>
      <c r="K199" s="90"/>
      <c r="L199" s="105">
        <f>SUM(M199,N199)</f>
        <v>0</v>
      </c>
      <c r="M199" s="105"/>
      <c r="N199" s="105"/>
      <c r="O199" s="108">
        <f t="shared" si="47"/>
        <v>0</v>
      </c>
      <c r="P199" s="108">
        <f t="shared" si="48"/>
        <v>0</v>
      </c>
      <c r="Q199" s="108">
        <f t="shared" si="49"/>
        <v>0</v>
      </c>
      <c r="R199" s="47"/>
    </row>
    <row r="200" spans="1:18" ht="25.5" x14ac:dyDescent="0.15">
      <c r="A200" s="51">
        <v>2733</v>
      </c>
      <c r="B200" s="51" t="s">
        <v>190</v>
      </c>
      <c r="C200" s="51" t="s">
        <v>185</v>
      </c>
      <c r="D200" s="51" t="s">
        <v>185</v>
      </c>
      <c r="E200" s="52" t="s">
        <v>362</v>
      </c>
      <c r="F200" s="55">
        <f>SUM(G200,H200)</f>
        <v>0</v>
      </c>
      <c r="G200" s="55"/>
      <c r="H200" s="55"/>
      <c r="I200" s="90">
        <f>SUM(J200,K200)</f>
        <v>0</v>
      </c>
      <c r="J200" s="90"/>
      <c r="K200" s="90"/>
      <c r="L200" s="105">
        <f>SUM(M200,N200)</f>
        <v>0</v>
      </c>
      <c r="M200" s="105"/>
      <c r="N200" s="105"/>
      <c r="O200" s="108">
        <f t="shared" si="47"/>
        <v>0</v>
      </c>
      <c r="P200" s="108">
        <f t="shared" si="48"/>
        <v>0</v>
      </c>
      <c r="Q200" s="108">
        <f t="shared" si="49"/>
        <v>0</v>
      </c>
      <c r="R200" s="47"/>
    </row>
    <row r="201" spans="1:18" ht="25.5" x14ac:dyDescent="0.15">
      <c r="A201" s="51">
        <v>2734</v>
      </c>
      <c r="B201" s="51" t="s">
        <v>190</v>
      </c>
      <c r="C201" s="51" t="s">
        <v>185</v>
      </c>
      <c r="D201" s="51" t="s">
        <v>189</v>
      </c>
      <c r="E201" s="52" t="s">
        <v>363</v>
      </c>
      <c r="F201" s="55">
        <f>SUM(G201,H201)</f>
        <v>0</v>
      </c>
      <c r="G201" s="55"/>
      <c r="H201" s="55"/>
      <c r="I201" s="90">
        <f>SUM(J201,K201)</f>
        <v>0</v>
      </c>
      <c r="J201" s="90"/>
      <c r="K201" s="90"/>
      <c r="L201" s="105">
        <f>SUM(M201,N201)</f>
        <v>0</v>
      </c>
      <c r="M201" s="105"/>
      <c r="N201" s="105"/>
      <c r="O201" s="108">
        <f t="shared" si="47"/>
        <v>0</v>
      </c>
      <c r="P201" s="108">
        <f t="shared" si="48"/>
        <v>0</v>
      </c>
      <c r="Q201" s="108">
        <f t="shared" si="49"/>
        <v>0</v>
      </c>
      <c r="R201" s="47"/>
    </row>
    <row r="202" spans="1:18" ht="12.75" x14ac:dyDescent="0.15">
      <c r="A202" s="51">
        <v>2740</v>
      </c>
      <c r="B202" s="51" t="s">
        <v>190</v>
      </c>
      <c r="C202" s="51" t="s">
        <v>189</v>
      </c>
      <c r="D202" s="51" t="s">
        <v>183</v>
      </c>
      <c r="E202" s="52" t="s">
        <v>364</v>
      </c>
      <c r="F202" s="55">
        <f t="shared" ref="F202:N202" si="69">SUM(F204)</f>
        <v>0</v>
      </c>
      <c r="G202" s="55">
        <f t="shared" si="69"/>
        <v>0</v>
      </c>
      <c r="H202" s="55">
        <f t="shared" si="69"/>
        <v>0</v>
      </c>
      <c r="I202" s="90">
        <f t="shared" si="69"/>
        <v>0</v>
      </c>
      <c r="J202" s="90">
        <f t="shared" si="69"/>
        <v>0</v>
      </c>
      <c r="K202" s="90">
        <f t="shared" si="69"/>
        <v>0</v>
      </c>
      <c r="L202" s="105">
        <f t="shared" si="69"/>
        <v>0</v>
      </c>
      <c r="M202" s="105">
        <f t="shared" si="69"/>
        <v>0</v>
      </c>
      <c r="N202" s="105">
        <f t="shared" si="69"/>
        <v>0</v>
      </c>
      <c r="O202" s="108">
        <f t="shared" ref="O202:O264" si="70">L202-I202</f>
        <v>0</v>
      </c>
      <c r="P202" s="108">
        <f t="shared" ref="P202:P264" si="71">M202-J202</f>
        <v>0</v>
      </c>
      <c r="Q202" s="108">
        <f t="shared" ref="Q202:Q264" si="72">N202-K202</f>
        <v>0</v>
      </c>
      <c r="R202" s="47"/>
    </row>
    <row r="203" spans="1:18" ht="12.75" x14ac:dyDescent="0.15">
      <c r="A203" s="51"/>
      <c r="B203" s="51"/>
      <c r="C203" s="51"/>
      <c r="D203" s="51"/>
      <c r="E203" s="52" t="s">
        <v>234</v>
      </c>
      <c r="F203" s="56"/>
      <c r="G203" s="56"/>
      <c r="H203" s="56"/>
      <c r="I203" s="91"/>
      <c r="J203" s="91"/>
      <c r="K203" s="91"/>
      <c r="L203" s="106"/>
      <c r="M203" s="106"/>
      <c r="N203" s="106"/>
      <c r="O203" s="108"/>
      <c r="P203" s="108"/>
      <c r="Q203" s="108"/>
      <c r="R203" s="47"/>
    </row>
    <row r="204" spans="1:18" ht="12.75" x14ac:dyDescent="0.15">
      <c r="A204" s="51">
        <v>2741</v>
      </c>
      <c r="B204" s="51" t="s">
        <v>190</v>
      </c>
      <c r="C204" s="51" t="s">
        <v>189</v>
      </c>
      <c r="D204" s="51" t="s">
        <v>184</v>
      </c>
      <c r="E204" s="52" t="s">
        <v>364</v>
      </c>
      <c r="F204" s="55">
        <f>SUM(G204,H204)</f>
        <v>0</v>
      </c>
      <c r="G204" s="55"/>
      <c r="H204" s="55"/>
      <c r="I204" s="90">
        <f>SUM(J204,K204)</f>
        <v>0</v>
      </c>
      <c r="J204" s="90"/>
      <c r="K204" s="90"/>
      <c r="L204" s="105">
        <f>SUM(M204,N204)</f>
        <v>0</v>
      </c>
      <c r="M204" s="105"/>
      <c r="N204" s="105"/>
      <c r="O204" s="108">
        <f t="shared" si="70"/>
        <v>0</v>
      </c>
      <c r="P204" s="108">
        <f t="shared" si="71"/>
        <v>0</v>
      </c>
      <c r="Q204" s="108">
        <f t="shared" si="72"/>
        <v>0</v>
      </c>
      <c r="R204" s="47"/>
    </row>
    <row r="205" spans="1:18" ht="25.5" x14ac:dyDescent="0.15">
      <c r="A205" s="51">
        <v>2750</v>
      </c>
      <c r="B205" s="51" t="s">
        <v>190</v>
      </c>
      <c r="C205" s="51" t="s">
        <v>186</v>
      </c>
      <c r="D205" s="51" t="s">
        <v>183</v>
      </c>
      <c r="E205" s="52" t="s">
        <v>365</v>
      </c>
      <c r="F205" s="55">
        <f t="shared" ref="F205:N205" si="73">SUM(F207)</f>
        <v>0</v>
      </c>
      <c r="G205" s="55">
        <f t="shared" si="73"/>
        <v>0</v>
      </c>
      <c r="H205" s="55">
        <f t="shared" si="73"/>
        <v>0</v>
      </c>
      <c r="I205" s="90">
        <f t="shared" si="73"/>
        <v>0</v>
      </c>
      <c r="J205" s="90">
        <f t="shared" si="73"/>
        <v>0</v>
      </c>
      <c r="K205" s="90">
        <f t="shared" si="73"/>
        <v>0</v>
      </c>
      <c r="L205" s="105">
        <f t="shared" si="73"/>
        <v>0</v>
      </c>
      <c r="M205" s="105">
        <f t="shared" si="73"/>
        <v>0</v>
      </c>
      <c r="N205" s="105">
        <f t="shared" si="73"/>
        <v>0</v>
      </c>
      <c r="O205" s="108">
        <f t="shared" si="70"/>
        <v>0</v>
      </c>
      <c r="P205" s="108">
        <f t="shared" si="71"/>
        <v>0</v>
      </c>
      <c r="Q205" s="108">
        <f t="shared" si="72"/>
        <v>0</v>
      </c>
      <c r="R205" s="47"/>
    </row>
    <row r="206" spans="1:18" ht="12.75" x14ac:dyDescent="0.15">
      <c r="A206" s="51"/>
      <c r="B206" s="51"/>
      <c r="C206" s="51"/>
      <c r="D206" s="51"/>
      <c r="E206" s="52" t="s">
        <v>234</v>
      </c>
      <c r="F206" s="56"/>
      <c r="G206" s="56"/>
      <c r="H206" s="56"/>
      <c r="I206" s="91"/>
      <c r="J206" s="91"/>
      <c r="K206" s="91"/>
      <c r="L206" s="106"/>
      <c r="M206" s="106"/>
      <c r="N206" s="106"/>
      <c r="O206" s="108"/>
      <c r="P206" s="108"/>
      <c r="Q206" s="108"/>
      <c r="R206" s="47"/>
    </row>
    <row r="207" spans="1:18" ht="25.5" x14ac:dyDescent="0.15">
      <c r="A207" s="51">
        <v>2751</v>
      </c>
      <c r="B207" s="51" t="s">
        <v>190</v>
      </c>
      <c r="C207" s="51" t="s">
        <v>186</v>
      </c>
      <c r="D207" s="51" t="s">
        <v>184</v>
      </c>
      <c r="E207" s="52" t="s">
        <v>365</v>
      </c>
      <c r="F207" s="55">
        <f>SUM(G207,H207)</f>
        <v>0</v>
      </c>
      <c r="G207" s="55"/>
      <c r="H207" s="55"/>
      <c r="I207" s="90">
        <f>SUM(J207,K207)</f>
        <v>0</v>
      </c>
      <c r="J207" s="90"/>
      <c r="K207" s="90"/>
      <c r="L207" s="105">
        <f>SUM(M207,N207)</f>
        <v>0</v>
      </c>
      <c r="M207" s="105"/>
      <c r="N207" s="105"/>
      <c r="O207" s="108">
        <f t="shared" si="70"/>
        <v>0</v>
      </c>
      <c r="P207" s="108">
        <f t="shared" si="71"/>
        <v>0</v>
      </c>
      <c r="Q207" s="108">
        <f t="shared" si="72"/>
        <v>0</v>
      </c>
      <c r="R207" s="47"/>
    </row>
    <row r="208" spans="1:18" ht="12.75" x14ac:dyDescent="0.15">
      <c r="A208" s="51">
        <v>2760</v>
      </c>
      <c r="B208" s="51" t="s">
        <v>190</v>
      </c>
      <c r="C208" s="51" t="s">
        <v>187</v>
      </c>
      <c r="D208" s="51" t="s">
        <v>183</v>
      </c>
      <c r="E208" s="52" t="s">
        <v>366</v>
      </c>
      <c r="F208" s="55">
        <f t="shared" ref="F208:N208" si="74">SUM(F210:F211)</f>
        <v>0</v>
      </c>
      <c r="G208" s="55">
        <f t="shared" si="74"/>
        <v>0</v>
      </c>
      <c r="H208" s="55">
        <f t="shared" si="74"/>
        <v>0</v>
      </c>
      <c r="I208" s="90">
        <f t="shared" si="74"/>
        <v>0</v>
      </c>
      <c r="J208" s="90">
        <f t="shared" si="74"/>
        <v>0</v>
      </c>
      <c r="K208" s="90">
        <f t="shared" si="74"/>
        <v>0</v>
      </c>
      <c r="L208" s="105">
        <f t="shared" si="74"/>
        <v>0</v>
      </c>
      <c r="M208" s="105">
        <f t="shared" si="74"/>
        <v>0</v>
      </c>
      <c r="N208" s="105">
        <f t="shared" si="74"/>
        <v>0</v>
      </c>
      <c r="O208" s="108">
        <f t="shared" si="70"/>
        <v>0</v>
      </c>
      <c r="P208" s="108">
        <f t="shared" si="71"/>
        <v>0</v>
      </c>
      <c r="Q208" s="108">
        <f t="shared" si="72"/>
        <v>0</v>
      </c>
      <c r="R208" s="47"/>
    </row>
    <row r="209" spans="1:18" ht="12.75" x14ac:dyDescent="0.15">
      <c r="A209" s="51"/>
      <c r="B209" s="51"/>
      <c r="C209" s="51"/>
      <c r="D209" s="51"/>
      <c r="E209" s="52" t="s">
        <v>234</v>
      </c>
      <c r="F209" s="56"/>
      <c r="G209" s="56"/>
      <c r="H209" s="56"/>
      <c r="I209" s="91"/>
      <c r="J209" s="91"/>
      <c r="K209" s="91"/>
      <c r="L209" s="106"/>
      <c r="M209" s="106"/>
      <c r="N209" s="106"/>
      <c r="O209" s="108"/>
      <c r="P209" s="108"/>
      <c r="Q209" s="108"/>
      <c r="R209" s="47"/>
    </row>
    <row r="210" spans="1:18" ht="25.5" x14ac:dyDescent="0.15">
      <c r="A210" s="51">
        <v>2761</v>
      </c>
      <c r="B210" s="51" t="s">
        <v>190</v>
      </c>
      <c r="C210" s="51" t="s">
        <v>187</v>
      </c>
      <c r="D210" s="51" t="s">
        <v>184</v>
      </c>
      <c r="E210" s="52" t="s">
        <v>367</v>
      </c>
      <c r="F210" s="55">
        <f>SUM(G210,H210)</f>
        <v>0</v>
      </c>
      <c r="G210" s="55"/>
      <c r="H210" s="55"/>
      <c r="I210" s="90">
        <f>SUM(J210,K210)</f>
        <v>0</v>
      </c>
      <c r="J210" s="90"/>
      <c r="K210" s="90"/>
      <c r="L210" s="105">
        <f>SUM(M210,N210)</f>
        <v>0</v>
      </c>
      <c r="M210" s="105"/>
      <c r="N210" s="105"/>
      <c r="O210" s="108">
        <f t="shared" si="70"/>
        <v>0</v>
      </c>
      <c r="P210" s="108">
        <f t="shared" si="71"/>
        <v>0</v>
      </c>
      <c r="Q210" s="108">
        <f t="shared" si="72"/>
        <v>0</v>
      </c>
      <c r="R210" s="47"/>
    </row>
    <row r="211" spans="1:18" ht="12.75" x14ac:dyDescent="0.15">
      <c r="A211" s="51">
        <v>2762</v>
      </c>
      <c r="B211" s="51" t="s">
        <v>190</v>
      </c>
      <c r="C211" s="51" t="s">
        <v>187</v>
      </c>
      <c r="D211" s="51" t="s">
        <v>188</v>
      </c>
      <c r="E211" s="52" t="s">
        <v>366</v>
      </c>
      <c r="F211" s="55">
        <f>SUM(G211,H211)</f>
        <v>0</v>
      </c>
      <c r="G211" s="55"/>
      <c r="H211" s="55"/>
      <c r="I211" s="90">
        <f>SUM(J211,K211)</f>
        <v>0</v>
      </c>
      <c r="J211" s="90"/>
      <c r="K211" s="90"/>
      <c r="L211" s="105">
        <f>SUM(M211,N211)</f>
        <v>0</v>
      </c>
      <c r="M211" s="105"/>
      <c r="N211" s="105"/>
      <c r="O211" s="108">
        <f t="shared" si="70"/>
        <v>0</v>
      </c>
      <c r="P211" s="108">
        <f t="shared" si="71"/>
        <v>0</v>
      </c>
      <c r="Q211" s="108">
        <f t="shared" si="72"/>
        <v>0</v>
      </c>
      <c r="R211" s="47"/>
    </row>
    <row r="212" spans="1:18" ht="38.25" x14ac:dyDescent="0.15">
      <c r="A212" s="51">
        <v>2800</v>
      </c>
      <c r="B212" s="51" t="s">
        <v>264</v>
      </c>
      <c r="C212" s="51" t="s">
        <v>183</v>
      </c>
      <c r="D212" s="51" t="s">
        <v>183</v>
      </c>
      <c r="E212" s="52" t="s">
        <v>368</v>
      </c>
      <c r="F212" s="55">
        <f t="shared" ref="F212:N212" si="75">SUM(F214,F217,F226,F231,F236,F239)</f>
        <v>186988.79999999999</v>
      </c>
      <c r="G212" s="55">
        <f t="shared" si="75"/>
        <v>144796.9</v>
      </c>
      <c r="H212" s="55">
        <f t="shared" si="75"/>
        <v>42191.9</v>
      </c>
      <c r="I212" s="90">
        <f t="shared" si="75"/>
        <v>137217</v>
      </c>
      <c r="J212" s="90">
        <f t="shared" si="75"/>
        <v>137217</v>
      </c>
      <c r="K212" s="90">
        <f t="shared" si="75"/>
        <v>0</v>
      </c>
      <c r="L212" s="105">
        <f t="shared" si="75"/>
        <v>161437</v>
      </c>
      <c r="M212" s="105">
        <f t="shared" si="75"/>
        <v>161437</v>
      </c>
      <c r="N212" s="105">
        <f t="shared" si="75"/>
        <v>0</v>
      </c>
      <c r="O212" s="108">
        <f t="shared" si="70"/>
        <v>24220</v>
      </c>
      <c r="P212" s="108">
        <f t="shared" si="71"/>
        <v>24220</v>
      </c>
      <c r="Q212" s="108">
        <f t="shared" si="72"/>
        <v>0</v>
      </c>
      <c r="R212" s="47"/>
    </row>
    <row r="213" spans="1:18" ht="12.75" x14ac:dyDescent="0.15">
      <c r="A213" s="51"/>
      <c r="B213" s="51"/>
      <c r="C213" s="51"/>
      <c r="D213" s="51"/>
      <c r="E213" s="52" t="s">
        <v>234</v>
      </c>
      <c r="F213" s="56"/>
      <c r="G213" s="56"/>
      <c r="H213" s="56"/>
      <c r="I213" s="91"/>
      <c r="J213" s="91"/>
      <c r="K213" s="91"/>
      <c r="L213" s="106"/>
      <c r="M213" s="106"/>
      <c r="N213" s="106"/>
      <c r="O213" s="108"/>
      <c r="P213" s="108"/>
      <c r="Q213" s="108"/>
      <c r="R213" s="47"/>
    </row>
    <row r="214" spans="1:18" ht="12.75" x14ac:dyDescent="0.15">
      <c r="A214" s="51">
        <v>2810</v>
      </c>
      <c r="B214" s="51" t="s">
        <v>264</v>
      </c>
      <c r="C214" s="51" t="s">
        <v>184</v>
      </c>
      <c r="D214" s="51" t="s">
        <v>183</v>
      </c>
      <c r="E214" s="52" t="s">
        <v>369</v>
      </c>
      <c r="F214" s="55">
        <f t="shared" ref="F214:N214" si="76">SUM(F216)</f>
        <v>13730</v>
      </c>
      <c r="G214" s="55">
        <f t="shared" si="76"/>
        <v>13730</v>
      </c>
      <c r="H214" s="55">
        <f t="shared" si="76"/>
        <v>0</v>
      </c>
      <c r="I214" s="90">
        <f t="shared" si="76"/>
        <v>3000</v>
      </c>
      <c r="J214" s="90">
        <f t="shared" si="76"/>
        <v>3000</v>
      </c>
      <c r="K214" s="90">
        <f t="shared" si="76"/>
        <v>0</v>
      </c>
      <c r="L214" s="105">
        <f t="shared" si="76"/>
        <v>3000</v>
      </c>
      <c r="M214" s="105">
        <f t="shared" si="76"/>
        <v>3000</v>
      </c>
      <c r="N214" s="105">
        <f t="shared" si="76"/>
        <v>0</v>
      </c>
      <c r="O214" s="108">
        <f t="shared" si="70"/>
        <v>0</v>
      </c>
      <c r="P214" s="108">
        <f t="shared" si="71"/>
        <v>0</v>
      </c>
      <c r="Q214" s="108">
        <f t="shared" si="72"/>
        <v>0</v>
      </c>
      <c r="R214" s="47"/>
    </row>
    <row r="215" spans="1:18" ht="12.75" x14ac:dyDescent="0.15">
      <c r="A215" s="51"/>
      <c r="B215" s="51"/>
      <c r="C215" s="51"/>
      <c r="D215" s="51"/>
      <c r="E215" s="52" t="s">
        <v>234</v>
      </c>
      <c r="F215" s="56"/>
      <c r="G215" s="56"/>
      <c r="H215" s="56"/>
      <c r="I215" s="91"/>
      <c r="J215" s="91"/>
      <c r="K215" s="91"/>
      <c r="L215" s="106"/>
      <c r="M215" s="106"/>
      <c r="N215" s="106"/>
      <c r="O215" s="108"/>
      <c r="P215" s="108"/>
      <c r="Q215" s="108"/>
      <c r="R215" s="47"/>
    </row>
    <row r="216" spans="1:18" ht="12.75" x14ac:dyDescent="0.15">
      <c r="A216" s="51">
        <v>2811</v>
      </c>
      <c r="B216" s="51" t="s">
        <v>264</v>
      </c>
      <c r="C216" s="51" t="s">
        <v>184</v>
      </c>
      <c r="D216" s="51" t="s">
        <v>184</v>
      </c>
      <c r="E216" s="52" t="s">
        <v>369</v>
      </c>
      <c r="F216" s="55">
        <f>SUM(G216,H216)</f>
        <v>13730</v>
      </c>
      <c r="G216" s="55">
        <v>13730</v>
      </c>
      <c r="H216" s="55">
        <v>0</v>
      </c>
      <c r="I216" s="90">
        <f>SUM(J216,K216)</f>
        <v>3000</v>
      </c>
      <c r="J216" s="90">
        <v>3000</v>
      </c>
      <c r="K216" s="90">
        <v>0</v>
      </c>
      <c r="L216" s="105">
        <f>SUM(M216,N216)</f>
        <v>3000</v>
      </c>
      <c r="M216" s="105">
        <v>3000</v>
      </c>
      <c r="N216" s="105">
        <v>0</v>
      </c>
      <c r="O216" s="108">
        <f t="shared" si="70"/>
        <v>0</v>
      </c>
      <c r="P216" s="108">
        <f t="shared" si="71"/>
        <v>0</v>
      </c>
      <c r="Q216" s="108">
        <f t="shared" si="72"/>
        <v>0</v>
      </c>
      <c r="R216" s="47"/>
    </row>
    <row r="217" spans="1:18" ht="12.75" x14ac:dyDescent="0.15">
      <c r="A217" s="51">
        <v>2820</v>
      </c>
      <c r="B217" s="51" t="s">
        <v>264</v>
      </c>
      <c r="C217" s="51" t="s">
        <v>188</v>
      </c>
      <c r="D217" s="51" t="s">
        <v>183</v>
      </c>
      <c r="E217" s="52" t="s">
        <v>370</v>
      </c>
      <c r="F217" s="55">
        <f t="shared" ref="F217:N217" si="77">SUM(F219:F225)</f>
        <v>173258.8</v>
      </c>
      <c r="G217" s="55">
        <f t="shared" si="77"/>
        <v>131066.9</v>
      </c>
      <c r="H217" s="55">
        <f t="shared" si="77"/>
        <v>42191.9</v>
      </c>
      <c r="I217" s="90">
        <f t="shared" si="77"/>
        <v>134217</v>
      </c>
      <c r="J217" s="90">
        <f t="shared" si="77"/>
        <v>134217</v>
      </c>
      <c r="K217" s="90">
        <f t="shared" si="77"/>
        <v>0</v>
      </c>
      <c r="L217" s="105">
        <f t="shared" si="77"/>
        <v>158437</v>
      </c>
      <c r="M217" s="105">
        <f>SUM(M219:M225)</f>
        <v>158437</v>
      </c>
      <c r="N217" s="105">
        <f t="shared" si="77"/>
        <v>0</v>
      </c>
      <c r="O217" s="108">
        <f t="shared" si="70"/>
        <v>24220</v>
      </c>
      <c r="P217" s="108">
        <f t="shared" si="71"/>
        <v>24220</v>
      </c>
      <c r="Q217" s="108">
        <f t="shared" si="72"/>
        <v>0</v>
      </c>
      <c r="R217" s="47"/>
    </row>
    <row r="218" spans="1:18" ht="12.75" x14ac:dyDescent="0.15">
      <c r="A218" s="51"/>
      <c r="B218" s="51"/>
      <c r="C218" s="51"/>
      <c r="D218" s="51"/>
      <c r="E218" s="52" t="s">
        <v>234</v>
      </c>
      <c r="F218" s="56"/>
      <c r="G218" s="56"/>
      <c r="H218" s="56"/>
      <c r="I218" s="91"/>
      <c r="J218" s="91"/>
      <c r="K218" s="91"/>
      <c r="L218" s="106"/>
      <c r="M218" s="106"/>
      <c r="N218" s="106"/>
      <c r="O218" s="108"/>
      <c r="P218" s="108"/>
      <c r="Q218" s="108"/>
      <c r="R218" s="47"/>
    </row>
    <row r="219" spans="1:18" ht="12.75" x14ac:dyDescent="0.15">
      <c r="A219" s="51"/>
      <c r="B219" s="51" t="s">
        <v>264</v>
      </c>
      <c r="C219" s="51" t="s">
        <v>188</v>
      </c>
      <c r="D219" s="51" t="s">
        <v>184</v>
      </c>
      <c r="E219" s="52" t="s">
        <v>371</v>
      </c>
      <c r="F219" s="55">
        <f t="shared" ref="F219:F225" si="78">SUM(G219,H219)</f>
        <v>40380.699999999997</v>
      </c>
      <c r="G219" s="55">
        <v>40380.699999999997</v>
      </c>
      <c r="H219" s="55">
        <v>0</v>
      </c>
      <c r="I219" s="90">
        <f t="shared" ref="I219:I225" si="79">SUM(J219,K219)</f>
        <v>38145</v>
      </c>
      <c r="J219" s="90">
        <v>38145</v>
      </c>
      <c r="K219" s="90">
        <v>0</v>
      </c>
      <c r="L219" s="105">
        <f t="shared" ref="L219:L225" si="80">SUM(M219,N219)</f>
        <v>46735</v>
      </c>
      <c r="M219" s="105">
        <v>46735</v>
      </c>
      <c r="N219" s="105">
        <v>0</v>
      </c>
      <c r="O219" s="108">
        <f t="shared" si="70"/>
        <v>8590</v>
      </c>
      <c r="P219" s="108">
        <f t="shared" si="71"/>
        <v>8590</v>
      </c>
      <c r="Q219" s="108">
        <f t="shared" si="72"/>
        <v>0</v>
      </c>
      <c r="R219" s="47"/>
    </row>
    <row r="220" spans="1:18" ht="12.75" x14ac:dyDescent="0.15">
      <c r="A220" s="51">
        <v>2822</v>
      </c>
      <c r="B220" s="51" t="s">
        <v>264</v>
      </c>
      <c r="C220" s="51" t="s">
        <v>188</v>
      </c>
      <c r="D220" s="51" t="s">
        <v>188</v>
      </c>
      <c r="E220" s="52" t="s">
        <v>372</v>
      </c>
      <c r="F220" s="55">
        <f t="shared" si="78"/>
        <v>0</v>
      </c>
      <c r="G220" s="55"/>
      <c r="H220" s="55"/>
      <c r="I220" s="90">
        <f t="shared" si="79"/>
        <v>0</v>
      </c>
      <c r="J220" s="90"/>
      <c r="K220" s="90"/>
      <c r="L220" s="105">
        <f t="shared" si="80"/>
        <v>0</v>
      </c>
      <c r="M220" s="105"/>
      <c r="N220" s="105"/>
      <c r="O220" s="108">
        <f t="shared" si="70"/>
        <v>0</v>
      </c>
      <c r="P220" s="108">
        <f t="shared" si="71"/>
        <v>0</v>
      </c>
      <c r="Q220" s="108">
        <f t="shared" si="72"/>
        <v>0</v>
      </c>
      <c r="R220" s="47"/>
    </row>
    <row r="221" spans="1:18" ht="12.75" x14ac:dyDescent="0.15">
      <c r="A221" s="51">
        <v>2823</v>
      </c>
      <c r="B221" s="51" t="s">
        <v>264</v>
      </c>
      <c r="C221" s="51" t="s">
        <v>188</v>
      </c>
      <c r="D221" s="51" t="s">
        <v>185</v>
      </c>
      <c r="E221" s="52" t="s">
        <v>373</v>
      </c>
      <c r="F221" s="55">
        <f t="shared" si="78"/>
        <v>116096.4</v>
      </c>
      <c r="G221" s="55">
        <v>73904.5</v>
      </c>
      <c r="H221" s="55">
        <v>42191.9</v>
      </c>
      <c r="I221" s="90">
        <f t="shared" si="79"/>
        <v>72072</v>
      </c>
      <c r="J221" s="90">
        <v>72072</v>
      </c>
      <c r="K221" s="90">
        <v>0</v>
      </c>
      <c r="L221" s="105">
        <f t="shared" si="80"/>
        <v>87702</v>
      </c>
      <c r="M221" s="105">
        <v>87702</v>
      </c>
      <c r="N221" s="105">
        <v>0</v>
      </c>
      <c r="O221" s="108">
        <f t="shared" si="70"/>
        <v>15630</v>
      </c>
      <c r="P221" s="108">
        <f t="shared" si="71"/>
        <v>15630</v>
      </c>
      <c r="Q221" s="108">
        <f t="shared" si="72"/>
        <v>0</v>
      </c>
      <c r="R221" s="47"/>
    </row>
    <row r="222" spans="1:18" ht="12.75" x14ac:dyDescent="0.15">
      <c r="A222" s="51">
        <v>2824</v>
      </c>
      <c r="B222" s="51" t="s">
        <v>264</v>
      </c>
      <c r="C222" s="51" t="s">
        <v>188</v>
      </c>
      <c r="D222" s="51" t="s">
        <v>189</v>
      </c>
      <c r="E222" s="52" t="s">
        <v>374</v>
      </c>
      <c r="F222" s="55">
        <f t="shared" si="78"/>
        <v>16781.7</v>
      </c>
      <c r="G222" s="55">
        <v>16781.7</v>
      </c>
      <c r="H222" s="55">
        <v>0</v>
      </c>
      <c r="I222" s="90">
        <f t="shared" si="79"/>
        <v>24000</v>
      </c>
      <c r="J222" s="90">
        <v>24000</v>
      </c>
      <c r="K222" s="90">
        <v>0</v>
      </c>
      <c r="L222" s="105">
        <f t="shared" si="80"/>
        <v>24000</v>
      </c>
      <c r="M222" s="105">
        <v>24000</v>
      </c>
      <c r="N222" s="105">
        <v>0</v>
      </c>
      <c r="O222" s="108">
        <f t="shared" si="70"/>
        <v>0</v>
      </c>
      <c r="P222" s="108">
        <f t="shared" si="71"/>
        <v>0</v>
      </c>
      <c r="Q222" s="108">
        <f t="shared" si="72"/>
        <v>0</v>
      </c>
      <c r="R222" s="47"/>
    </row>
    <row r="223" spans="1:18" ht="12.75" x14ac:dyDescent="0.15">
      <c r="A223" s="51">
        <v>2825</v>
      </c>
      <c r="B223" s="51" t="s">
        <v>264</v>
      </c>
      <c r="C223" s="51" t="s">
        <v>188</v>
      </c>
      <c r="D223" s="51" t="s">
        <v>186</v>
      </c>
      <c r="E223" s="52" t="s">
        <v>375</v>
      </c>
      <c r="F223" s="55">
        <f t="shared" si="78"/>
        <v>0</v>
      </c>
      <c r="G223" s="55"/>
      <c r="H223" s="55"/>
      <c r="I223" s="90">
        <f t="shared" si="79"/>
        <v>0</v>
      </c>
      <c r="J223" s="90"/>
      <c r="K223" s="90"/>
      <c r="L223" s="105">
        <f t="shared" si="80"/>
        <v>0</v>
      </c>
      <c r="M223" s="105"/>
      <c r="N223" s="105"/>
      <c r="O223" s="108">
        <f t="shared" si="70"/>
        <v>0</v>
      </c>
      <c r="P223" s="108">
        <f t="shared" si="71"/>
        <v>0</v>
      </c>
      <c r="Q223" s="108">
        <f t="shared" si="72"/>
        <v>0</v>
      </c>
      <c r="R223" s="47"/>
    </row>
    <row r="224" spans="1:18" ht="12.75" x14ac:dyDescent="0.15">
      <c r="A224" s="51">
        <v>2826</v>
      </c>
      <c r="B224" s="51" t="s">
        <v>264</v>
      </c>
      <c r="C224" s="51" t="s">
        <v>188</v>
      </c>
      <c r="D224" s="51" t="s">
        <v>187</v>
      </c>
      <c r="E224" s="52" t="s">
        <v>376</v>
      </c>
      <c r="F224" s="55">
        <f t="shared" si="78"/>
        <v>0</v>
      </c>
      <c r="G224" s="55"/>
      <c r="H224" s="55"/>
      <c r="I224" s="90">
        <f t="shared" si="79"/>
        <v>0</v>
      </c>
      <c r="J224" s="90"/>
      <c r="K224" s="90"/>
      <c r="L224" s="105">
        <f t="shared" si="80"/>
        <v>0</v>
      </c>
      <c r="M224" s="105"/>
      <c r="N224" s="105"/>
      <c r="O224" s="108">
        <f t="shared" si="70"/>
        <v>0</v>
      </c>
      <c r="P224" s="108">
        <f t="shared" si="71"/>
        <v>0</v>
      </c>
      <c r="Q224" s="108">
        <f t="shared" si="72"/>
        <v>0</v>
      </c>
      <c r="R224" s="47"/>
    </row>
    <row r="225" spans="1:18" ht="25.5" x14ac:dyDescent="0.15">
      <c r="A225" s="51">
        <v>2827</v>
      </c>
      <c r="B225" s="51" t="s">
        <v>264</v>
      </c>
      <c r="C225" s="51" t="s">
        <v>188</v>
      </c>
      <c r="D225" s="51" t="s">
        <v>190</v>
      </c>
      <c r="E225" s="52" t="s">
        <v>377</v>
      </c>
      <c r="F225" s="55">
        <f t="shared" si="78"/>
        <v>0</v>
      </c>
      <c r="G225" s="55"/>
      <c r="H225" s="55"/>
      <c r="I225" s="90">
        <f t="shared" si="79"/>
        <v>0</v>
      </c>
      <c r="J225" s="90">
        <v>0</v>
      </c>
      <c r="K225" s="90">
        <v>0</v>
      </c>
      <c r="L225" s="105">
        <f t="shared" si="80"/>
        <v>0</v>
      </c>
      <c r="M225" s="105">
        <v>0</v>
      </c>
      <c r="N225" s="105">
        <v>0</v>
      </c>
      <c r="O225" s="108">
        <f t="shared" si="70"/>
        <v>0</v>
      </c>
      <c r="P225" s="108">
        <f t="shared" si="71"/>
        <v>0</v>
      </c>
      <c r="Q225" s="108">
        <f t="shared" si="72"/>
        <v>0</v>
      </c>
      <c r="R225" s="47"/>
    </row>
    <row r="226" spans="1:18" ht="25.5" x14ac:dyDescent="0.15">
      <c r="A226" s="51">
        <v>2830</v>
      </c>
      <c r="B226" s="51" t="s">
        <v>264</v>
      </c>
      <c r="C226" s="51" t="s">
        <v>185</v>
      </c>
      <c r="D226" s="51" t="s">
        <v>183</v>
      </c>
      <c r="E226" s="52" t="s">
        <v>378</v>
      </c>
      <c r="F226" s="55">
        <f t="shared" ref="F226:N226" si="81">SUM(F228:F230)</f>
        <v>0</v>
      </c>
      <c r="G226" s="55">
        <f t="shared" si="81"/>
        <v>0</v>
      </c>
      <c r="H226" s="55">
        <f t="shared" si="81"/>
        <v>0</v>
      </c>
      <c r="I226" s="90">
        <f t="shared" si="81"/>
        <v>0</v>
      </c>
      <c r="J226" s="90">
        <f t="shared" si="81"/>
        <v>0</v>
      </c>
      <c r="K226" s="90">
        <f t="shared" si="81"/>
        <v>0</v>
      </c>
      <c r="L226" s="105">
        <f t="shared" si="81"/>
        <v>0</v>
      </c>
      <c r="M226" s="105">
        <f t="shared" si="81"/>
        <v>0</v>
      </c>
      <c r="N226" s="105">
        <f t="shared" si="81"/>
        <v>0</v>
      </c>
      <c r="O226" s="108">
        <f t="shared" si="70"/>
        <v>0</v>
      </c>
      <c r="P226" s="108">
        <f t="shared" si="71"/>
        <v>0</v>
      </c>
      <c r="Q226" s="108">
        <f t="shared" si="72"/>
        <v>0</v>
      </c>
      <c r="R226" s="47"/>
    </row>
    <row r="227" spans="1:18" ht="12.75" x14ac:dyDescent="0.15">
      <c r="A227" s="51"/>
      <c r="B227" s="51"/>
      <c r="C227" s="51"/>
      <c r="D227" s="51"/>
      <c r="E227" s="52" t="s">
        <v>234</v>
      </c>
      <c r="F227" s="56"/>
      <c r="G227" s="56"/>
      <c r="H227" s="56"/>
      <c r="I227" s="91"/>
      <c r="J227" s="91"/>
      <c r="K227" s="91"/>
      <c r="L227" s="106"/>
      <c r="M227" s="106"/>
      <c r="N227" s="106"/>
      <c r="O227" s="108"/>
      <c r="P227" s="108"/>
      <c r="Q227" s="108"/>
      <c r="R227" s="47"/>
    </row>
    <row r="228" spans="1:18" ht="12.75" x14ac:dyDescent="0.15">
      <c r="A228" s="51">
        <v>2831</v>
      </c>
      <c r="B228" s="51" t="s">
        <v>264</v>
      </c>
      <c r="C228" s="51" t="s">
        <v>185</v>
      </c>
      <c r="D228" s="51" t="s">
        <v>184</v>
      </c>
      <c r="E228" s="52" t="s">
        <v>379</v>
      </c>
      <c r="F228" s="55">
        <f>SUM(G228,H228)</f>
        <v>0</v>
      </c>
      <c r="G228" s="55"/>
      <c r="H228" s="55"/>
      <c r="I228" s="90">
        <f>SUM(J228,K228)</f>
        <v>0</v>
      </c>
      <c r="J228" s="90"/>
      <c r="K228" s="90"/>
      <c r="L228" s="105">
        <f>SUM(M228,N228)</f>
        <v>0</v>
      </c>
      <c r="M228" s="105"/>
      <c r="N228" s="105"/>
      <c r="O228" s="108">
        <f t="shared" si="70"/>
        <v>0</v>
      </c>
      <c r="P228" s="108">
        <f t="shared" si="71"/>
        <v>0</v>
      </c>
      <c r="Q228" s="108">
        <f t="shared" si="72"/>
        <v>0</v>
      </c>
      <c r="R228" s="47"/>
    </row>
    <row r="229" spans="1:18" ht="12.75" x14ac:dyDescent="0.15">
      <c r="A229" s="51">
        <v>2832</v>
      </c>
      <c r="B229" s="51" t="s">
        <v>264</v>
      </c>
      <c r="C229" s="51" t="s">
        <v>185</v>
      </c>
      <c r="D229" s="51" t="s">
        <v>188</v>
      </c>
      <c r="E229" s="52" t="s">
        <v>380</v>
      </c>
      <c r="F229" s="55">
        <f>SUM(G229,H229)</f>
        <v>0</v>
      </c>
      <c r="G229" s="55"/>
      <c r="H229" s="55"/>
      <c r="I229" s="90">
        <f>SUM(J229,K229)</f>
        <v>0</v>
      </c>
      <c r="J229" s="90"/>
      <c r="K229" s="90"/>
      <c r="L229" s="105">
        <f>SUM(M229,N229)</f>
        <v>0</v>
      </c>
      <c r="M229" s="105"/>
      <c r="N229" s="105"/>
      <c r="O229" s="108">
        <f t="shared" si="70"/>
        <v>0</v>
      </c>
      <c r="P229" s="108">
        <f t="shared" si="71"/>
        <v>0</v>
      </c>
      <c r="Q229" s="108">
        <f t="shared" si="72"/>
        <v>0</v>
      </c>
      <c r="R229" s="47"/>
    </row>
    <row r="230" spans="1:18" ht="12.75" x14ac:dyDescent="0.15">
      <c r="A230" s="51">
        <v>2833</v>
      </c>
      <c r="B230" s="51" t="s">
        <v>264</v>
      </c>
      <c r="C230" s="51" t="s">
        <v>185</v>
      </c>
      <c r="D230" s="51" t="s">
        <v>185</v>
      </c>
      <c r="E230" s="52" t="s">
        <v>381</v>
      </c>
      <c r="F230" s="55">
        <f>SUM(G230,H230)</f>
        <v>0</v>
      </c>
      <c r="G230" s="55"/>
      <c r="H230" s="55"/>
      <c r="I230" s="90">
        <f>SUM(J230,K230)</f>
        <v>0</v>
      </c>
      <c r="J230" s="90"/>
      <c r="K230" s="90"/>
      <c r="L230" s="105">
        <f>SUM(M230,N230)</f>
        <v>0</v>
      </c>
      <c r="M230" s="105"/>
      <c r="N230" s="105"/>
      <c r="O230" s="108">
        <f t="shared" si="70"/>
        <v>0</v>
      </c>
      <c r="P230" s="108">
        <f t="shared" si="71"/>
        <v>0</v>
      </c>
      <c r="Q230" s="108">
        <f t="shared" si="72"/>
        <v>0</v>
      </c>
      <c r="R230" s="47"/>
    </row>
    <row r="231" spans="1:18" ht="12.75" x14ac:dyDescent="0.15">
      <c r="A231" s="51">
        <v>2840</v>
      </c>
      <c r="B231" s="51" t="s">
        <v>264</v>
      </c>
      <c r="C231" s="51" t="s">
        <v>189</v>
      </c>
      <c r="D231" s="51" t="s">
        <v>183</v>
      </c>
      <c r="E231" s="52" t="s">
        <v>382</v>
      </c>
      <c r="F231" s="55">
        <f t="shared" ref="F231:N231" si="82">SUM(F233:F235)</f>
        <v>0</v>
      </c>
      <c r="G231" s="55">
        <f t="shared" si="82"/>
        <v>0</v>
      </c>
      <c r="H231" s="55">
        <f t="shared" si="82"/>
        <v>0</v>
      </c>
      <c r="I231" s="90">
        <f t="shared" si="82"/>
        <v>0</v>
      </c>
      <c r="J231" s="90">
        <f t="shared" si="82"/>
        <v>0</v>
      </c>
      <c r="K231" s="90">
        <f t="shared" si="82"/>
        <v>0</v>
      </c>
      <c r="L231" s="105">
        <f t="shared" si="82"/>
        <v>0</v>
      </c>
      <c r="M231" s="105">
        <f t="shared" si="82"/>
        <v>0</v>
      </c>
      <c r="N231" s="105">
        <f t="shared" si="82"/>
        <v>0</v>
      </c>
      <c r="O231" s="108">
        <f t="shared" si="70"/>
        <v>0</v>
      </c>
      <c r="P231" s="108">
        <f t="shared" si="71"/>
        <v>0</v>
      </c>
      <c r="Q231" s="108">
        <f t="shared" si="72"/>
        <v>0</v>
      </c>
      <c r="R231" s="47"/>
    </row>
    <row r="232" spans="1:18" ht="12.75" x14ac:dyDescent="0.15">
      <c r="A232" s="51"/>
      <c r="B232" s="51"/>
      <c r="C232" s="51"/>
      <c r="D232" s="51"/>
      <c r="E232" s="52" t="s">
        <v>234</v>
      </c>
      <c r="F232" s="56"/>
      <c r="G232" s="56"/>
      <c r="H232" s="56"/>
      <c r="I232" s="91"/>
      <c r="J232" s="91"/>
      <c r="K232" s="91"/>
      <c r="L232" s="106"/>
      <c r="M232" s="106"/>
      <c r="N232" s="106"/>
      <c r="O232" s="108"/>
      <c r="P232" s="108"/>
      <c r="Q232" s="108"/>
      <c r="R232" s="47"/>
    </row>
    <row r="233" spans="1:18" ht="12.75" x14ac:dyDescent="0.15">
      <c r="A233" s="51">
        <v>2841</v>
      </c>
      <c r="B233" s="51" t="s">
        <v>264</v>
      </c>
      <c r="C233" s="51" t="s">
        <v>189</v>
      </c>
      <c r="D233" s="51" t="s">
        <v>184</v>
      </c>
      <c r="E233" s="52" t="s">
        <v>383</v>
      </c>
      <c r="F233" s="55">
        <f>SUM(G233,H233)</f>
        <v>0</v>
      </c>
      <c r="G233" s="55"/>
      <c r="H233" s="55"/>
      <c r="I233" s="90">
        <f>SUM(J233,K233)</f>
        <v>0</v>
      </c>
      <c r="J233" s="90"/>
      <c r="K233" s="90"/>
      <c r="L233" s="105">
        <f>SUM(M233,N233)</f>
        <v>0</v>
      </c>
      <c r="M233" s="105"/>
      <c r="N233" s="105"/>
      <c r="O233" s="108">
        <f t="shared" si="70"/>
        <v>0</v>
      </c>
      <c r="P233" s="108">
        <f t="shared" si="71"/>
        <v>0</v>
      </c>
      <c r="Q233" s="108">
        <f t="shared" si="72"/>
        <v>0</v>
      </c>
      <c r="R233" s="47"/>
    </row>
    <row r="234" spans="1:18" ht="25.5" x14ac:dyDescent="0.15">
      <c r="A234" s="51">
        <v>2842</v>
      </c>
      <c r="B234" s="51" t="s">
        <v>264</v>
      </c>
      <c r="C234" s="51" t="s">
        <v>189</v>
      </c>
      <c r="D234" s="51" t="s">
        <v>188</v>
      </c>
      <c r="E234" s="52" t="s">
        <v>384</v>
      </c>
      <c r="F234" s="55">
        <f>SUM(G234,H234)</f>
        <v>0</v>
      </c>
      <c r="G234" s="55"/>
      <c r="H234" s="55"/>
      <c r="I234" s="90">
        <f>SUM(J234,K234)</f>
        <v>0</v>
      </c>
      <c r="J234" s="90"/>
      <c r="K234" s="90"/>
      <c r="L234" s="105">
        <f>SUM(M234,N234)</f>
        <v>0</v>
      </c>
      <c r="M234" s="105"/>
      <c r="N234" s="105"/>
      <c r="O234" s="108">
        <f t="shared" si="70"/>
        <v>0</v>
      </c>
      <c r="P234" s="108">
        <f t="shared" si="71"/>
        <v>0</v>
      </c>
      <c r="Q234" s="108">
        <f t="shared" si="72"/>
        <v>0</v>
      </c>
      <c r="R234" s="47"/>
    </row>
    <row r="235" spans="1:18" ht="12.75" x14ac:dyDescent="0.15">
      <c r="A235" s="51">
        <v>2843</v>
      </c>
      <c r="B235" s="51" t="s">
        <v>264</v>
      </c>
      <c r="C235" s="51" t="s">
        <v>189</v>
      </c>
      <c r="D235" s="51" t="s">
        <v>185</v>
      </c>
      <c r="E235" s="52" t="s">
        <v>382</v>
      </c>
      <c r="F235" s="55">
        <f>SUM(G235,H235)</f>
        <v>0</v>
      </c>
      <c r="G235" s="55"/>
      <c r="H235" s="55"/>
      <c r="I235" s="90">
        <f>SUM(J235,K235)</f>
        <v>0</v>
      </c>
      <c r="J235" s="90"/>
      <c r="K235" s="90"/>
      <c r="L235" s="105">
        <f>SUM(M235,N235)</f>
        <v>0</v>
      </c>
      <c r="M235" s="105"/>
      <c r="N235" s="105"/>
      <c r="O235" s="108">
        <f t="shared" si="70"/>
        <v>0</v>
      </c>
      <c r="P235" s="108">
        <f t="shared" si="71"/>
        <v>0</v>
      </c>
      <c r="Q235" s="108">
        <f t="shared" si="72"/>
        <v>0</v>
      </c>
      <c r="R235" s="47"/>
    </row>
    <row r="236" spans="1:18" ht="25.5" x14ac:dyDescent="0.15">
      <c r="A236" s="51">
        <v>2850</v>
      </c>
      <c r="B236" s="51" t="s">
        <v>264</v>
      </c>
      <c r="C236" s="51" t="s">
        <v>186</v>
      </c>
      <c r="D236" s="51" t="s">
        <v>183</v>
      </c>
      <c r="E236" s="52" t="s">
        <v>385</v>
      </c>
      <c r="F236" s="55">
        <f t="shared" ref="F236:N236" si="83">SUM(F238)</f>
        <v>0</v>
      </c>
      <c r="G236" s="55">
        <f t="shared" si="83"/>
        <v>0</v>
      </c>
      <c r="H236" s="55">
        <f t="shared" si="83"/>
        <v>0</v>
      </c>
      <c r="I236" s="90">
        <f t="shared" si="83"/>
        <v>0</v>
      </c>
      <c r="J236" s="90">
        <f t="shared" si="83"/>
        <v>0</v>
      </c>
      <c r="K236" s="90">
        <f t="shared" si="83"/>
        <v>0</v>
      </c>
      <c r="L236" s="105">
        <f t="shared" si="83"/>
        <v>0</v>
      </c>
      <c r="M236" s="105">
        <f t="shared" si="83"/>
        <v>0</v>
      </c>
      <c r="N236" s="105">
        <f t="shared" si="83"/>
        <v>0</v>
      </c>
      <c r="O236" s="108">
        <f t="shared" si="70"/>
        <v>0</v>
      </c>
      <c r="P236" s="108">
        <f t="shared" si="71"/>
        <v>0</v>
      </c>
      <c r="Q236" s="108">
        <f t="shared" si="72"/>
        <v>0</v>
      </c>
      <c r="R236" s="47"/>
    </row>
    <row r="237" spans="1:18" ht="12.75" x14ac:dyDescent="0.15">
      <c r="A237" s="51"/>
      <c r="B237" s="51"/>
      <c r="C237" s="51"/>
      <c r="D237" s="51"/>
      <c r="E237" s="52" t="s">
        <v>234</v>
      </c>
      <c r="F237" s="56"/>
      <c r="G237" s="56"/>
      <c r="H237" s="56"/>
      <c r="I237" s="91"/>
      <c r="J237" s="91"/>
      <c r="K237" s="91"/>
      <c r="L237" s="106"/>
      <c r="M237" s="106"/>
      <c r="N237" s="106"/>
      <c r="O237" s="108"/>
      <c r="P237" s="108"/>
      <c r="Q237" s="108"/>
      <c r="R237" s="47"/>
    </row>
    <row r="238" spans="1:18" ht="25.5" x14ac:dyDescent="0.15">
      <c r="A238" s="51">
        <v>2851</v>
      </c>
      <c r="B238" s="51" t="s">
        <v>264</v>
      </c>
      <c r="C238" s="51" t="s">
        <v>186</v>
      </c>
      <c r="D238" s="51" t="s">
        <v>184</v>
      </c>
      <c r="E238" s="52" t="s">
        <v>385</v>
      </c>
      <c r="F238" s="55">
        <f>SUM(G238,H238)</f>
        <v>0</v>
      </c>
      <c r="G238" s="55"/>
      <c r="H238" s="55"/>
      <c r="I238" s="90">
        <f>SUM(J238,K238)</f>
        <v>0</v>
      </c>
      <c r="J238" s="90"/>
      <c r="K238" s="90"/>
      <c r="L238" s="105">
        <f>SUM(M238,N238)</f>
        <v>0</v>
      </c>
      <c r="M238" s="105"/>
      <c r="N238" s="105"/>
      <c r="O238" s="108">
        <f t="shared" si="70"/>
        <v>0</v>
      </c>
      <c r="P238" s="108">
        <f t="shared" si="71"/>
        <v>0</v>
      </c>
      <c r="Q238" s="108">
        <f t="shared" si="72"/>
        <v>0</v>
      </c>
      <c r="R238" s="47"/>
    </row>
    <row r="239" spans="1:18" ht="12.75" x14ac:dyDescent="0.15">
      <c r="A239" s="51">
        <v>2860</v>
      </c>
      <c r="B239" s="51" t="s">
        <v>264</v>
      </c>
      <c r="C239" s="51" t="s">
        <v>187</v>
      </c>
      <c r="D239" s="51" t="s">
        <v>183</v>
      </c>
      <c r="E239" s="52" t="s">
        <v>386</v>
      </c>
      <c r="F239" s="55">
        <f t="shared" ref="F239:N239" si="84">SUM(F241)</f>
        <v>0</v>
      </c>
      <c r="G239" s="55">
        <f t="shared" si="84"/>
        <v>0</v>
      </c>
      <c r="H239" s="55">
        <f t="shared" si="84"/>
        <v>0</v>
      </c>
      <c r="I239" s="90">
        <f t="shared" si="84"/>
        <v>0</v>
      </c>
      <c r="J239" s="90">
        <f t="shared" si="84"/>
        <v>0</v>
      </c>
      <c r="K239" s="90">
        <f t="shared" si="84"/>
        <v>0</v>
      </c>
      <c r="L239" s="105">
        <f t="shared" si="84"/>
        <v>0</v>
      </c>
      <c r="M239" s="105">
        <f t="shared" si="84"/>
        <v>0</v>
      </c>
      <c r="N239" s="105">
        <f t="shared" si="84"/>
        <v>0</v>
      </c>
      <c r="O239" s="108">
        <f t="shared" si="70"/>
        <v>0</v>
      </c>
      <c r="P239" s="108">
        <f t="shared" si="71"/>
        <v>0</v>
      </c>
      <c r="Q239" s="108">
        <f t="shared" si="72"/>
        <v>0</v>
      </c>
      <c r="R239" s="47"/>
    </row>
    <row r="240" spans="1:18" ht="12.75" x14ac:dyDescent="0.15">
      <c r="A240" s="51"/>
      <c r="B240" s="51"/>
      <c r="C240" s="51"/>
      <c r="D240" s="51"/>
      <c r="E240" s="52" t="s">
        <v>234</v>
      </c>
      <c r="F240" s="56"/>
      <c r="G240" s="56"/>
      <c r="H240" s="56"/>
      <c r="I240" s="91"/>
      <c r="J240" s="91"/>
      <c r="K240" s="91"/>
      <c r="L240" s="106"/>
      <c r="M240" s="106"/>
      <c r="N240" s="106"/>
      <c r="O240" s="108"/>
      <c r="P240" s="108"/>
      <c r="Q240" s="108"/>
      <c r="R240" s="47"/>
    </row>
    <row r="241" spans="1:18" ht="12.75" x14ac:dyDescent="0.15">
      <c r="A241" s="51">
        <v>2861</v>
      </c>
      <c r="B241" s="51" t="s">
        <v>264</v>
      </c>
      <c r="C241" s="51" t="s">
        <v>187</v>
      </c>
      <c r="D241" s="51" t="s">
        <v>184</v>
      </c>
      <c r="E241" s="52" t="s">
        <v>386</v>
      </c>
      <c r="F241" s="55">
        <f>SUM(G241,H241)</f>
        <v>0</v>
      </c>
      <c r="G241" s="55"/>
      <c r="H241" s="55"/>
      <c r="I241" s="90">
        <f>SUM(J241,K241)</f>
        <v>0</v>
      </c>
      <c r="J241" s="90"/>
      <c r="K241" s="90"/>
      <c r="L241" s="105">
        <f>SUM(M241,N241)</f>
        <v>0</v>
      </c>
      <c r="M241" s="105"/>
      <c r="N241" s="105"/>
      <c r="O241" s="108">
        <f t="shared" si="70"/>
        <v>0</v>
      </c>
      <c r="P241" s="108">
        <f t="shared" si="71"/>
        <v>0</v>
      </c>
      <c r="Q241" s="108">
        <f t="shared" si="72"/>
        <v>0</v>
      </c>
      <c r="R241" s="47"/>
    </row>
    <row r="242" spans="1:18" ht="38.25" x14ac:dyDescent="0.15">
      <c r="A242" s="51">
        <v>2900</v>
      </c>
      <c r="B242" s="51" t="s">
        <v>191</v>
      </c>
      <c r="C242" s="51" t="s">
        <v>183</v>
      </c>
      <c r="D242" s="51" t="s">
        <v>183</v>
      </c>
      <c r="E242" s="52" t="s">
        <v>387</v>
      </c>
      <c r="F242" s="55">
        <f t="shared" ref="F242:N242" si="85">SUM(F244,F248,F252,F256,F260,F264,F267,F270)</f>
        <v>1008608.1000000001</v>
      </c>
      <c r="G242" s="55">
        <f t="shared" si="85"/>
        <v>734106.7</v>
      </c>
      <c r="H242" s="55">
        <f t="shared" si="85"/>
        <v>274501.40000000002</v>
      </c>
      <c r="I242" s="90">
        <f t="shared" si="85"/>
        <v>800743</v>
      </c>
      <c r="J242" s="90">
        <f t="shared" si="85"/>
        <v>800743</v>
      </c>
      <c r="K242" s="90">
        <f t="shared" si="85"/>
        <v>0</v>
      </c>
      <c r="L242" s="105">
        <f t="shared" si="85"/>
        <v>1013899</v>
      </c>
      <c r="M242" s="105">
        <f t="shared" si="85"/>
        <v>1013899</v>
      </c>
      <c r="N242" s="105">
        <f t="shared" si="85"/>
        <v>0</v>
      </c>
      <c r="O242" s="108">
        <f t="shared" si="70"/>
        <v>213156</v>
      </c>
      <c r="P242" s="108">
        <f t="shared" si="71"/>
        <v>213156</v>
      </c>
      <c r="Q242" s="108">
        <f t="shared" si="72"/>
        <v>0</v>
      </c>
      <c r="R242" s="47"/>
    </row>
    <row r="243" spans="1:18" ht="12.75" x14ac:dyDescent="0.15">
      <c r="A243" s="51"/>
      <c r="B243" s="51"/>
      <c r="C243" s="51"/>
      <c r="D243" s="51"/>
      <c r="E243" s="52" t="s">
        <v>234</v>
      </c>
      <c r="F243" s="56"/>
      <c r="G243" s="56"/>
      <c r="H243" s="56"/>
      <c r="I243" s="91"/>
      <c r="J243" s="91"/>
      <c r="K243" s="91"/>
      <c r="L243" s="106"/>
      <c r="M243" s="106"/>
      <c r="N243" s="106"/>
      <c r="O243" s="108"/>
      <c r="P243" s="108"/>
      <c r="Q243" s="108"/>
      <c r="R243" s="47"/>
    </row>
    <row r="244" spans="1:18" ht="12.75" x14ac:dyDescent="0.15">
      <c r="A244" s="51">
        <v>2910</v>
      </c>
      <c r="B244" s="51" t="s">
        <v>191</v>
      </c>
      <c r="C244" s="51" t="s">
        <v>184</v>
      </c>
      <c r="D244" s="51" t="s">
        <v>183</v>
      </c>
      <c r="E244" s="52" t="s">
        <v>388</v>
      </c>
      <c r="F244" s="55">
        <f t="shared" ref="F244:N244" si="86">SUM(F246:F247)</f>
        <v>744952.10000000009</v>
      </c>
      <c r="G244" s="55">
        <f t="shared" si="86"/>
        <v>470450.7</v>
      </c>
      <c r="H244" s="55">
        <f t="shared" si="86"/>
        <v>274501.40000000002</v>
      </c>
      <c r="I244" s="90">
        <f t="shared" si="86"/>
        <v>515361</v>
      </c>
      <c r="J244" s="90">
        <f t="shared" si="86"/>
        <v>515361</v>
      </c>
      <c r="K244" s="90">
        <f t="shared" si="86"/>
        <v>0</v>
      </c>
      <c r="L244" s="105">
        <f t="shared" si="86"/>
        <v>676034</v>
      </c>
      <c r="M244" s="105">
        <f t="shared" si="86"/>
        <v>676034</v>
      </c>
      <c r="N244" s="105">
        <f t="shared" si="86"/>
        <v>0</v>
      </c>
      <c r="O244" s="108">
        <f t="shared" si="70"/>
        <v>160673</v>
      </c>
      <c r="P244" s="108">
        <f t="shared" si="71"/>
        <v>160673</v>
      </c>
      <c r="Q244" s="108">
        <f t="shared" si="72"/>
        <v>0</v>
      </c>
      <c r="R244" s="47"/>
    </row>
    <row r="245" spans="1:18" ht="12.75" x14ac:dyDescent="0.15">
      <c r="A245" s="51"/>
      <c r="B245" s="51"/>
      <c r="C245" s="51"/>
      <c r="D245" s="51"/>
      <c r="E245" s="52" t="s">
        <v>234</v>
      </c>
      <c r="F245" s="56"/>
      <c r="G245" s="56"/>
      <c r="H245" s="56"/>
      <c r="I245" s="91"/>
      <c r="J245" s="91"/>
      <c r="K245" s="91"/>
      <c r="L245" s="106"/>
      <c r="M245" s="106"/>
      <c r="N245" s="106"/>
      <c r="O245" s="108"/>
      <c r="P245" s="108"/>
      <c r="Q245" s="108"/>
      <c r="R245" s="47"/>
    </row>
    <row r="246" spans="1:18" ht="12.75" x14ac:dyDescent="0.15">
      <c r="A246" s="51">
        <v>2911</v>
      </c>
      <c r="B246" s="51" t="s">
        <v>191</v>
      </c>
      <c r="C246" s="51" t="s">
        <v>184</v>
      </c>
      <c r="D246" s="51" t="s">
        <v>184</v>
      </c>
      <c r="E246" s="52" t="s">
        <v>389</v>
      </c>
      <c r="F246" s="55">
        <f>SUM(G246,H246)</f>
        <v>744952.10000000009</v>
      </c>
      <c r="G246" s="55">
        <v>470450.7</v>
      </c>
      <c r="H246" s="55">
        <v>274501.40000000002</v>
      </c>
      <c r="I246" s="90">
        <f>SUM(J246,K246)</f>
        <v>515361</v>
      </c>
      <c r="J246" s="90">
        <v>515361</v>
      </c>
      <c r="K246" s="90">
        <v>0</v>
      </c>
      <c r="L246" s="105">
        <f>SUM(M246,N246)</f>
        <v>676034</v>
      </c>
      <c r="M246" s="105">
        <v>676034</v>
      </c>
      <c r="N246" s="105">
        <v>0</v>
      </c>
      <c r="O246" s="108">
        <f t="shared" si="70"/>
        <v>160673</v>
      </c>
      <c r="P246" s="108">
        <f t="shared" si="71"/>
        <v>160673</v>
      </c>
      <c r="Q246" s="108">
        <f t="shared" si="72"/>
        <v>0</v>
      </c>
      <c r="R246" s="47"/>
    </row>
    <row r="247" spans="1:18" ht="12.75" x14ac:dyDescent="0.15">
      <c r="A247" s="51">
        <v>2912</v>
      </c>
      <c r="B247" s="51" t="s">
        <v>191</v>
      </c>
      <c r="C247" s="51" t="s">
        <v>184</v>
      </c>
      <c r="D247" s="51" t="s">
        <v>188</v>
      </c>
      <c r="E247" s="52" t="s">
        <v>390</v>
      </c>
      <c r="F247" s="55">
        <f>SUM(G247,H247)</f>
        <v>0</v>
      </c>
      <c r="G247" s="55"/>
      <c r="H247" s="55"/>
      <c r="I247" s="90">
        <f>SUM(J247,K247)</f>
        <v>0</v>
      </c>
      <c r="J247" s="90"/>
      <c r="K247" s="90"/>
      <c r="L247" s="105">
        <f>SUM(M247,N247)</f>
        <v>0</v>
      </c>
      <c r="M247" s="105"/>
      <c r="N247" s="105"/>
      <c r="O247" s="108">
        <f t="shared" si="70"/>
        <v>0</v>
      </c>
      <c r="P247" s="108">
        <f t="shared" si="71"/>
        <v>0</v>
      </c>
      <c r="Q247" s="108">
        <f t="shared" si="72"/>
        <v>0</v>
      </c>
      <c r="R247" s="47"/>
    </row>
    <row r="248" spans="1:18" ht="12.75" x14ac:dyDescent="0.15">
      <c r="A248" s="51">
        <v>2920</v>
      </c>
      <c r="B248" s="51" t="s">
        <v>191</v>
      </c>
      <c r="C248" s="51" t="s">
        <v>188</v>
      </c>
      <c r="D248" s="51" t="s">
        <v>183</v>
      </c>
      <c r="E248" s="52" t="s">
        <v>391</v>
      </c>
      <c r="F248" s="55">
        <f t="shared" ref="F248:N248" si="87">SUM(F250:F251)</f>
        <v>0</v>
      </c>
      <c r="G248" s="55">
        <f t="shared" si="87"/>
        <v>0</v>
      </c>
      <c r="H248" s="55">
        <f t="shared" si="87"/>
        <v>0</v>
      </c>
      <c r="I248" s="90">
        <f t="shared" si="87"/>
        <v>0</v>
      </c>
      <c r="J248" s="90">
        <f t="shared" si="87"/>
        <v>0</v>
      </c>
      <c r="K248" s="90">
        <f t="shared" si="87"/>
        <v>0</v>
      </c>
      <c r="L248" s="105">
        <f t="shared" si="87"/>
        <v>0</v>
      </c>
      <c r="M248" s="105">
        <f t="shared" si="87"/>
        <v>0</v>
      </c>
      <c r="N248" s="105">
        <f t="shared" si="87"/>
        <v>0</v>
      </c>
      <c r="O248" s="108">
        <f t="shared" si="70"/>
        <v>0</v>
      </c>
      <c r="P248" s="108">
        <f t="shared" si="71"/>
        <v>0</v>
      </c>
      <c r="Q248" s="108">
        <f t="shared" si="72"/>
        <v>0</v>
      </c>
      <c r="R248" s="47"/>
    </row>
    <row r="249" spans="1:18" ht="12.75" x14ac:dyDescent="0.15">
      <c r="A249" s="51"/>
      <c r="B249" s="51"/>
      <c r="C249" s="51"/>
      <c r="D249" s="51"/>
      <c r="E249" s="52" t="s">
        <v>234</v>
      </c>
      <c r="F249" s="56"/>
      <c r="G249" s="56"/>
      <c r="H249" s="56"/>
      <c r="I249" s="91"/>
      <c r="J249" s="91"/>
      <c r="K249" s="91"/>
      <c r="L249" s="106"/>
      <c r="M249" s="106"/>
      <c r="N249" s="106"/>
      <c r="O249" s="108"/>
      <c r="P249" s="108"/>
      <c r="Q249" s="108"/>
      <c r="R249" s="47"/>
    </row>
    <row r="250" spans="1:18" ht="12.75" x14ac:dyDescent="0.15">
      <c r="A250" s="51">
        <v>2921</v>
      </c>
      <c r="B250" s="51" t="s">
        <v>191</v>
      </c>
      <c r="C250" s="51" t="s">
        <v>188</v>
      </c>
      <c r="D250" s="51" t="s">
        <v>184</v>
      </c>
      <c r="E250" s="52" t="s">
        <v>392</v>
      </c>
      <c r="F250" s="55">
        <f>SUM(G250,H250)</f>
        <v>0</v>
      </c>
      <c r="G250" s="55"/>
      <c r="H250" s="55"/>
      <c r="I250" s="90">
        <f>SUM(J250,K250)</f>
        <v>0</v>
      </c>
      <c r="J250" s="90"/>
      <c r="K250" s="90"/>
      <c r="L250" s="105">
        <f>SUM(M250,N250)</f>
        <v>0</v>
      </c>
      <c r="M250" s="105"/>
      <c r="N250" s="105"/>
      <c r="O250" s="108">
        <f t="shared" si="70"/>
        <v>0</v>
      </c>
      <c r="P250" s="108">
        <f t="shared" si="71"/>
        <v>0</v>
      </c>
      <c r="Q250" s="108">
        <f t="shared" si="72"/>
        <v>0</v>
      </c>
      <c r="R250" s="47"/>
    </row>
    <row r="251" spans="1:18" ht="12.75" x14ac:dyDescent="0.15">
      <c r="A251" s="51">
        <v>2922</v>
      </c>
      <c r="B251" s="51" t="s">
        <v>191</v>
      </c>
      <c r="C251" s="51" t="s">
        <v>188</v>
      </c>
      <c r="D251" s="51" t="s">
        <v>188</v>
      </c>
      <c r="E251" s="52" t="s">
        <v>393</v>
      </c>
      <c r="F251" s="55">
        <f>SUM(G251,H251)</f>
        <v>0</v>
      </c>
      <c r="G251" s="55"/>
      <c r="H251" s="55"/>
      <c r="I251" s="90">
        <f>SUM(J251,K251)</f>
        <v>0</v>
      </c>
      <c r="J251" s="90"/>
      <c r="K251" s="90"/>
      <c r="L251" s="105">
        <f>SUM(M251,N251)</f>
        <v>0</v>
      </c>
      <c r="M251" s="105"/>
      <c r="N251" s="105"/>
      <c r="O251" s="108">
        <f t="shared" si="70"/>
        <v>0</v>
      </c>
      <c r="P251" s="108">
        <f t="shared" si="71"/>
        <v>0</v>
      </c>
      <c r="Q251" s="108">
        <f t="shared" si="72"/>
        <v>0</v>
      </c>
      <c r="R251" s="47"/>
    </row>
    <row r="252" spans="1:18" ht="25.5" x14ac:dyDescent="0.15">
      <c r="A252" s="51">
        <v>2930</v>
      </c>
      <c r="B252" s="51" t="s">
        <v>191</v>
      </c>
      <c r="C252" s="51" t="s">
        <v>185</v>
      </c>
      <c r="D252" s="51" t="s">
        <v>183</v>
      </c>
      <c r="E252" s="52" t="s">
        <v>394</v>
      </c>
      <c r="F252" s="55">
        <f t="shared" ref="F252:N252" si="88">SUM(F254:F255)</f>
        <v>0</v>
      </c>
      <c r="G252" s="55">
        <f t="shared" si="88"/>
        <v>0</v>
      </c>
      <c r="H252" s="55">
        <f t="shared" si="88"/>
        <v>0</v>
      </c>
      <c r="I252" s="90">
        <f t="shared" si="88"/>
        <v>0</v>
      </c>
      <c r="J252" s="90">
        <f t="shared" si="88"/>
        <v>0</v>
      </c>
      <c r="K252" s="90">
        <f t="shared" si="88"/>
        <v>0</v>
      </c>
      <c r="L252" s="105">
        <f t="shared" si="88"/>
        <v>0</v>
      </c>
      <c r="M252" s="105">
        <f t="shared" si="88"/>
        <v>0</v>
      </c>
      <c r="N252" s="105">
        <f t="shared" si="88"/>
        <v>0</v>
      </c>
      <c r="O252" s="108">
        <f t="shared" si="70"/>
        <v>0</v>
      </c>
      <c r="P252" s="108">
        <f t="shared" si="71"/>
        <v>0</v>
      </c>
      <c r="Q252" s="108">
        <f t="shared" si="72"/>
        <v>0</v>
      </c>
      <c r="R252" s="47"/>
    </row>
    <row r="253" spans="1:18" ht="12.75" x14ac:dyDescent="0.15">
      <c r="A253" s="51"/>
      <c r="B253" s="51"/>
      <c r="C253" s="51"/>
      <c r="D253" s="51"/>
      <c r="E253" s="52" t="s">
        <v>234</v>
      </c>
      <c r="F253" s="56"/>
      <c r="G253" s="56"/>
      <c r="H253" s="56"/>
      <c r="I253" s="91"/>
      <c r="J253" s="91"/>
      <c r="K253" s="91"/>
      <c r="L253" s="106"/>
      <c r="M253" s="106"/>
      <c r="N253" s="106"/>
      <c r="O253" s="108"/>
      <c r="P253" s="108"/>
      <c r="Q253" s="108"/>
      <c r="R253" s="47"/>
    </row>
    <row r="254" spans="1:18" ht="25.5" x14ac:dyDescent="0.15">
      <c r="A254" s="51">
        <v>2931</v>
      </c>
      <c r="B254" s="51" t="s">
        <v>191</v>
      </c>
      <c r="C254" s="51" t="s">
        <v>185</v>
      </c>
      <c r="D254" s="51" t="s">
        <v>184</v>
      </c>
      <c r="E254" s="52" t="s">
        <v>395</v>
      </c>
      <c r="F254" s="55">
        <f>SUM(G254,H254)</f>
        <v>0</v>
      </c>
      <c r="G254" s="55"/>
      <c r="H254" s="55"/>
      <c r="I254" s="90">
        <f>SUM(J254,K254)</f>
        <v>0</v>
      </c>
      <c r="J254" s="90"/>
      <c r="K254" s="90"/>
      <c r="L254" s="105">
        <f>SUM(M254,N254)</f>
        <v>0</v>
      </c>
      <c r="M254" s="105"/>
      <c r="N254" s="105"/>
      <c r="O254" s="108">
        <f t="shared" si="70"/>
        <v>0</v>
      </c>
      <c r="P254" s="108">
        <f t="shared" si="71"/>
        <v>0</v>
      </c>
      <c r="Q254" s="108">
        <f t="shared" si="72"/>
        <v>0</v>
      </c>
      <c r="R254" s="47"/>
    </row>
    <row r="255" spans="1:18" ht="12.75" x14ac:dyDescent="0.15">
      <c r="A255" s="51">
        <v>2932</v>
      </c>
      <c r="B255" s="51" t="s">
        <v>191</v>
      </c>
      <c r="C255" s="51" t="s">
        <v>185</v>
      </c>
      <c r="D255" s="51" t="s">
        <v>188</v>
      </c>
      <c r="E255" s="52" t="s">
        <v>396</v>
      </c>
      <c r="F255" s="55">
        <f>SUM(G255,H255)</f>
        <v>0</v>
      </c>
      <c r="G255" s="55"/>
      <c r="H255" s="55"/>
      <c r="I255" s="90">
        <f>SUM(J255,K255)</f>
        <v>0</v>
      </c>
      <c r="J255" s="90"/>
      <c r="K255" s="90"/>
      <c r="L255" s="105">
        <f>SUM(M255,N255)</f>
        <v>0</v>
      </c>
      <c r="M255" s="105"/>
      <c r="N255" s="105"/>
      <c r="O255" s="108">
        <f t="shared" si="70"/>
        <v>0</v>
      </c>
      <c r="P255" s="108">
        <f t="shared" si="71"/>
        <v>0</v>
      </c>
      <c r="Q255" s="108">
        <f t="shared" si="72"/>
        <v>0</v>
      </c>
      <c r="R255" s="47"/>
    </row>
    <row r="256" spans="1:18" ht="12.75" x14ac:dyDescent="0.15">
      <c r="A256" s="51">
        <v>2940</v>
      </c>
      <c r="B256" s="51" t="s">
        <v>191</v>
      </c>
      <c r="C256" s="51" t="s">
        <v>189</v>
      </c>
      <c r="D256" s="51" t="s">
        <v>183</v>
      </c>
      <c r="E256" s="52" t="s">
        <v>397</v>
      </c>
      <c r="F256" s="55">
        <f t="shared" ref="F256:N256" si="89">SUM(F258:F259)</f>
        <v>0</v>
      </c>
      <c r="G256" s="55">
        <f t="shared" si="89"/>
        <v>0</v>
      </c>
      <c r="H256" s="55">
        <f t="shared" si="89"/>
        <v>0</v>
      </c>
      <c r="I256" s="90">
        <f t="shared" si="89"/>
        <v>0</v>
      </c>
      <c r="J256" s="90">
        <f t="shared" si="89"/>
        <v>0</v>
      </c>
      <c r="K256" s="90">
        <f t="shared" si="89"/>
        <v>0</v>
      </c>
      <c r="L256" s="105">
        <f t="shared" si="89"/>
        <v>0</v>
      </c>
      <c r="M256" s="105">
        <f t="shared" si="89"/>
        <v>0</v>
      </c>
      <c r="N256" s="105">
        <f t="shared" si="89"/>
        <v>0</v>
      </c>
      <c r="O256" s="108">
        <f t="shared" si="70"/>
        <v>0</v>
      </c>
      <c r="P256" s="108">
        <f t="shared" si="71"/>
        <v>0</v>
      </c>
      <c r="Q256" s="108">
        <f t="shared" si="72"/>
        <v>0</v>
      </c>
      <c r="R256" s="47"/>
    </row>
    <row r="257" spans="1:18" ht="12.75" x14ac:dyDescent="0.15">
      <c r="A257" s="51"/>
      <c r="B257" s="51"/>
      <c r="C257" s="51"/>
      <c r="D257" s="51"/>
      <c r="E257" s="52" t="s">
        <v>234</v>
      </c>
      <c r="F257" s="56"/>
      <c r="G257" s="56"/>
      <c r="H257" s="56"/>
      <c r="I257" s="91"/>
      <c r="J257" s="91"/>
      <c r="K257" s="91"/>
      <c r="L257" s="106"/>
      <c r="M257" s="106"/>
      <c r="N257" s="106"/>
      <c r="O257" s="108"/>
      <c r="P257" s="108"/>
      <c r="Q257" s="108"/>
      <c r="R257" s="47"/>
    </row>
    <row r="258" spans="1:18" ht="12.75" x14ac:dyDescent="0.15">
      <c r="A258" s="51">
        <v>2941</v>
      </c>
      <c r="B258" s="51" t="s">
        <v>191</v>
      </c>
      <c r="C258" s="51" t="s">
        <v>189</v>
      </c>
      <c r="D258" s="51" t="s">
        <v>184</v>
      </c>
      <c r="E258" s="52" t="s">
        <v>398</v>
      </c>
      <c r="F258" s="55">
        <f>SUM(G258,H258)</f>
        <v>0</v>
      </c>
      <c r="G258" s="55"/>
      <c r="H258" s="55"/>
      <c r="I258" s="90">
        <f>SUM(J258,K258)</f>
        <v>0</v>
      </c>
      <c r="J258" s="90"/>
      <c r="K258" s="90"/>
      <c r="L258" s="105">
        <f>SUM(M258,N258)</f>
        <v>0</v>
      </c>
      <c r="M258" s="105"/>
      <c r="N258" s="105"/>
      <c r="O258" s="108">
        <f t="shared" si="70"/>
        <v>0</v>
      </c>
      <c r="P258" s="108">
        <f t="shared" si="71"/>
        <v>0</v>
      </c>
      <c r="Q258" s="108">
        <f t="shared" si="72"/>
        <v>0</v>
      </c>
      <c r="R258" s="47"/>
    </row>
    <row r="259" spans="1:18" ht="12.75" x14ac:dyDescent="0.15">
      <c r="A259" s="51">
        <v>2942</v>
      </c>
      <c r="B259" s="51" t="s">
        <v>191</v>
      </c>
      <c r="C259" s="51" t="s">
        <v>189</v>
      </c>
      <c r="D259" s="51" t="s">
        <v>188</v>
      </c>
      <c r="E259" s="52" t="s">
        <v>399</v>
      </c>
      <c r="F259" s="55">
        <f>SUM(G259,H259)</f>
        <v>0</v>
      </c>
      <c r="G259" s="55"/>
      <c r="H259" s="55"/>
      <c r="I259" s="90">
        <f>SUM(J259,K259)</f>
        <v>0</v>
      </c>
      <c r="J259" s="90"/>
      <c r="K259" s="90"/>
      <c r="L259" s="105">
        <f>SUM(M259,N259)</f>
        <v>0</v>
      </c>
      <c r="M259" s="105"/>
      <c r="N259" s="105"/>
      <c r="O259" s="108">
        <f t="shared" si="70"/>
        <v>0</v>
      </c>
      <c r="P259" s="108">
        <f t="shared" si="71"/>
        <v>0</v>
      </c>
      <c r="Q259" s="108">
        <f t="shared" si="72"/>
        <v>0</v>
      </c>
      <c r="R259" s="47"/>
    </row>
    <row r="260" spans="1:18" ht="12.75" x14ac:dyDescent="0.15">
      <c r="A260" s="51">
        <v>2950</v>
      </c>
      <c r="B260" s="51" t="s">
        <v>191</v>
      </c>
      <c r="C260" s="51" t="s">
        <v>186</v>
      </c>
      <c r="D260" s="51" t="s">
        <v>183</v>
      </c>
      <c r="E260" s="52" t="s">
        <v>400</v>
      </c>
      <c r="F260" s="55">
        <f t="shared" ref="F260:N260" si="90">SUM(F262:F263)</f>
        <v>256076</v>
      </c>
      <c r="G260" s="55">
        <f t="shared" si="90"/>
        <v>256076</v>
      </c>
      <c r="H260" s="55">
        <f t="shared" si="90"/>
        <v>0</v>
      </c>
      <c r="I260" s="90">
        <f t="shared" si="90"/>
        <v>278752</v>
      </c>
      <c r="J260" s="90">
        <f t="shared" si="90"/>
        <v>278752</v>
      </c>
      <c r="K260" s="90">
        <f t="shared" si="90"/>
        <v>0</v>
      </c>
      <c r="L260" s="105">
        <f t="shared" si="90"/>
        <v>331035</v>
      </c>
      <c r="M260" s="105">
        <f t="shared" si="90"/>
        <v>331035</v>
      </c>
      <c r="N260" s="105">
        <f t="shared" si="90"/>
        <v>0</v>
      </c>
      <c r="O260" s="108">
        <f t="shared" si="70"/>
        <v>52283</v>
      </c>
      <c r="P260" s="108">
        <f t="shared" si="71"/>
        <v>52283</v>
      </c>
      <c r="Q260" s="108">
        <f t="shared" si="72"/>
        <v>0</v>
      </c>
      <c r="R260" s="47"/>
    </row>
    <row r="261" spans="1:18" ht="12.75" x14ac:dyDescent="0.15">
      <c r="A261" s="51"/>
      <c r="B261" s="51"/>
      <c r="C261" s="51"/>
      <c r="D261" s="51"/>
      <c r="E261" s="52" t="s">
        <v>234</v>
      </c>
      <c r="F261" s="56"/>
      <c r="G261" s="56"/>
      <c r="H261" s="56"/>
      <c r="I261" s="91"/>
      <c r="J261" s="91"/>
      <c r="K261" s="91"/>
      <c r="L261" s="106"/>
      <c r="M261" s="106"/>
      <c r="N261" s="106"/>
      <c r="O261" s="108"/>
      <c r="P261" s="108"/>
      <c r="Q261" s="108"/>
      <c r="R261" s="47"/>
    </row>
    <row r="262" spans="1:18" ht="12.75" x14ac:dyDescent="0.15">
      <c r="A262" s="51">
        <v>2951</v>
      </c>
      <c r="B262" s="51" t="s">
        <v>191</v>
      </c>
      <c r="C262" s="51" t="s">
        <v>186</v>
      </c>
      <c r="D262" s="51" t="s">
        <v>184</v>
      </c>
      <c r="E262" s="52" t="s">
        <v>401</v>
      </c>
      <c r="F262" s="55">
        <f>SUM(G262,H262)</f>
        <v>256076</v>
      </c>
      <c r="G262" s="55">
        <v>256076</v>
      </c>
      <c r="H262" s="55">
        <v>0</v>
      </c>
      <c r="I262" s="90">
        <f>SUM(J262,K262)</f>
        <v>278752</v>
      </c>
      <c r="J262" s="90">
        <v>278752</v>
      </c>
      <c r="K262" s="90">
        <v>0</v>
      </c>
      <c r="L262" s="105">
        <f>SUM(M262,N262)</f>
        <v>331035</v>
      </c>
      <c r="M262" s="105">
        <v>331035</v>
      </c>
      <c r="N262" s="105">
        <v>0</v>
      </c>
      <c r="O262" s="108">
        <f t="shared" si="70"/>
        <v>52283</v>
      </c>
      <c r="P262" s="108">
        <f t="shared" si="71"/>
        <v>52283</v>
      </c>
      <c r="Q262" s="108">
        <f t="shared" si="72"/>
        <v>0</v>
      </c>
      <c r="R262" s="47"/>
    </row>
    <row r="263" spans="1:18" ht="12.75" x14ac:dyDescent="0.15">
      <c r="A263" s="51">
        <v>2952</v>
      </c>
      <c r="B263" s="51" t="s">
        <v>191</v>
      </c>
      <c r="C263" s="51" t="s">
        <v>186</v>
      </c>
      <c r="D263" s="51" t="s">
        <v>188</v>
      </c>
      <c r="E263" s="52" t="s">
        <v>402</v>
      </c>
      <c r="F263" s="55">
        <f>SUM(G263,H263)</f>
        <v>0</v>
      </c>
      <c r="G263" s="55"/>
      <c r="H263" s="55"/>
      <c r="I263" s="90">
        <f>SUM(J263,K263)</f>
        <v>0</v>
      </c>
      <c r="J263" s="90"/>
      <c r="K263" s="90"/>
      <c r="L263" s="105">
        <f>SUM(M263,N263)</f>
        <v>0</v>
      </c>
      <c r="M263" s="105"/>
      <c r="N263" s="105"/>
      <c r="O263" s="108">
        <f t="shared" si="70"/>
        <v>0</v>
      </c>
      <c r="P263" s="108">
        <f t="shared" si="71"/>
        <v>0</v>
      </c>
      <c r="Q263" s="108">
        <f t="shared" si="72"/>
        <v>0</v>
      </c>
      <c r="R263" s="47"/>
    </row>
    <row r="264" spans="1:18" ht="12.75" x14ac:dyDescent="0.15">
      <c r="A264" s="51">
        <v>2960</v>
      </c>
      <c r="B264" s="51" t="s">
        <v>191</v>
      </c>
      <c r="C264" s="51" t="s">
        <v>187</v>
      </c>
      <c r="D264" s="51" t="s">
        <v>183</v>
      </c>
      <c r="E264" s="52" t="s">
        <v>403</v>
      </c>
      <c r="F264" s="55">
        <f t="shared" ref="F264:N264" si="91">SUM(F266)</f>
        <v>0</v>
      </c>
      <c r="G264" s="55">
        <f t="shared" si="91"/>
        <v>0</v>
      </c>
      <c r="H264" s="55">
        <f t="shared" si="91"/>
        <v>0</v>
      </c>
      <c r="I264" s="90">
        <f t="shared" si="91"/>
        <v>0</v>
      </c>
      <c r="J264" s="90">
        <f t="shared" si="91"/>
        <v>0</v>
      </c>
      <c r="K264" s="90">
        <f t="shared" si="91"/>
        <v>0</v>
      </c>
      <c r="L264" s="105">
        <f t="shared" si="91"/>
        <v>0</v>
      </c>
      <c r="M264" s="105">
        <f t="shared" si="91"/>
        <v>0</v>
      </c>
      <c r="N264" s="105">
        <f t="shared" si="91"/>
        <v>0</v>
      </c>
      <c r="O264" s="108">
        <f t="shared" si="70"/>
        <v>0</v>
      </c>
      <c r="P264" s="108">
        <f t="shared" si="71"/>
        <v>0</v>
      </c>
      <c r="Q264" s="108">
        <f t="shared" si="72"/>
        <v>0</v>
      </c>
      <c r="R264" s="47"/>
    </row>
    <row r="265" spans="1:18" ht="12.75" x14ac:dyDescent="0.15">
      <c r="A265" s="51"/>
      <c r="B265" s="51"/>
      <c r="C265" s="51"/>
      <c r="D265" s="51"/>
      <c r="E265" s="52" t="s">
        <v>234</v>
      </c>
      <c r="F265" s="56"/>
      <c r="G265" s="56"/>
      <c r="H265" s="56"/>
      <c r="I265" s="91"/>
      <c r="J265" s="91"/>
      <c r="K265" s="91"/>
      <c r="L265" s="106"/>
      <c r="M265" s="106"/>
      <c r="N265" s="106"/>
      <c r="O265" s="108"/>
      <c r="P265" s="108"/>
      <c r="Q265" s="108"/>
      <c r="R265" s="47"/>
    </row>
    <row r="266" spans="1:18" ht="12.75" x14ac:dyDescent="0.15">
      <c r="A266" s="51">
        <v>2961</v>
      </c>
      <c r="B266" s="51" t="s">
        <v>191</v>
      </c>
      <c r="C266" s="51" t="s">
        <v>187</v>
      </c>
      <c r="D266" s="51" t="s">
        <v>184</v>
      </c>
      <c r="E266" s="52" t="s">
        <v>403</v>
      </c>
      <c r="F266" s="55">
        <f>SUM(G266,H266)</f>
        <v>0</v>
      </c>
      <c r="G266" s="55"/>
      <c r="H266" s="55"/>
      <c r="I266" s="90">
        <f>SUM(J266,K266)</f>
        <v>0</v>
      </c>
      <c r="J266" s="90"/>
      <c r="K266" s="90"/>
      <c r="L266" s="105">
        <f>SUM(M266,N266)</f>
        <v>0</v>
      </c>
      <c r="M266" s="105"/>
      <c r="N266" s="105"/>
      <c r="O266" s="108">
        <f t="shared" ref="O266:O309" si="92">L266-I266</f>
        <v>0</v>
      </c>
      <c r="P266" s="108">
        <f t="shared" ref="P266:P309" si="93">M266-J266</f>
        <v>0</v>
      </c>
      <c r="Q266" s="108">
        <f t="shared" ref="Q266:Q309" si="94">N266-K266</f>
        <v>0</v>
      </c>
      <c r="R266" s="47"/>
    </row>
    <row r="267" spans="1:18" ht="25.5" x14ac:dyDescent="0.15">
      <c r="A267" s="51">
        <v>2970</v>
      </c>
      <c r="B267" s="51" t="s">
        <v>191</v>
      </c>
      <c r="C267" s="51" t="s">
        <v>190</v>
      </c>
      <c r="D267" s="51" t="s">
        <v>183</v>
      </c>
      <c r="E267" s="52" t="s">
        <v>404</v>
      </c>
      <c r="F267" s="55">
        <f t="shared" ref="F267:N267" si="95">SUM(F269)</f>
        <v>0</v>
      </c>
      <c r="G267" s="55">
        <f t="shared" si="95"/>
        <v>0</v>
      </c>
      <c r="H267" s="55">
        <f t="shared" si="95"/>
        <v>0</v>
      </c>
      <c r="I267" s="90">
        <f t="shared" si="95"/>
        <v>0</v>
      </c>
      <c r="J267" s="90">
        <f t="shared" si="95"/>
        <v>0</v>
      </c>
      <c r="K267" s="90">
        <f t="shared" si="95"/>
        <v>0</v>
      </c>
      <c r="L267" s="105">
        <f t="shared" si="95"/>
        <v>0</v>
      </c>
      <c r="M267" s="105">
        <f t="shared" si="95"/>
        <v>0</v>
      </c>
      <c r="N267" s="105">
        <f t="shared" si="95"/>
        <v>0</v>
      </c>
      <c r="O267" s="108">
        <f t="shared" si="92"/>
        <v>0</v>
      </c>
      <c r="P267" s="108">
        <f t="shared" si="93"/>
        <v>0</v>
      </c>
      <c r="Q267" s="108">
        <f t="shared" si="94"/>
        <v>0</v>
      </c>
      <c r="R267" s="47"/>
    </row>
    <row r="268" spans="1:18" ht="12.75" x14ac:dyDescent="0.15">
      <c r="A268" s="51"/>
      <c r="B268" s="51"/>
      <c r="C268" s="51"/>
      <c r="D268" s="51"/>
      <c r="E268" s="52" t="s">
        <v>234</v>
      </c>
      <c r="F268" s="56"/>
      <c r="G268" s="56"/>
      <c r="H268" s="56"/>
      <c r="I268" s="91"/>
      <c r="J268" s="91"/>
      <c r="K268" s="91"/>
      <c r="L268" s="106"/>
      <c r="M268" s="106"/>
      <c r="N268" s="106"/>
      <c r="O268" s="108"/>
      <c r="P268" s="108"/>
      <c r="Q268" s="108"/>
      <c r="R268" s="47"/>
    </row>
    <row r="269" spans="1:18" ht="25.5" x14ac:dyDescent="0.15">
      <c r="A269" s="51">
        <v>2971</v>
      </c>
      <c r="B269" s="51" t="s">
        <v>191</v>
      </c>
      <c r="C269" s="51" t="s">
        <v>190</v>
      </c>
      <c r="D269" s="51" t="s">
        <v>184</v>
      </c>
      <c r="E269" s="52" t="s">
        <v>404</v>
      </c>
      <c r="F269" s="55">
        <f>SUM(G269,H269)</f>
        <v>0</v>
      </c>
      <c r="G269" s="55"/>
      <c r="H269" s="55"/>
      <c r="I269" s="90">
        <f>SUM(J269,K269)</f>
        <v>0</v>
      </c>
      <c r="J269" s="90"/>
      <c r="K269" s="90"/>
      <c r="L269" s="105">
        <f>SUM(M269,N269)</f>
        <v>0</v>
      </c>
      <c r="M269" s="105"/>
      <c r="N269" s="105"/>
      <c r="O269" s="108">
        <f t="shared" si="92"/>
        <v>0</v>
      </c>
      <c r="P269" s="108">
        <f t="shared" si="93"/>
        <v>0</v>
      </c>
      <c r="Q269" s="108">
        <f t="shared" si="94"/>
        <v>0</v>
      </c>
      <c r="R269" s="47"/>
    </row>
    <row r="270" spans="1:18" ht="12.75" x14ac:dyDescent="0.15">
      <c r="A270" s="51">
        <v>2980</v>
      </c>
      <c r="B270" s="51" t="s">
        <v>191</v>
      </c>
      <c r="C270" s="51" t="s">
        <v>264</v>
      </c>
      <c r="D270" s="51" t="s">
        <v>183</v>
      </c>
      <c r="E270" s="52" t="s">
        <v>405</v>
      </c>
      <c r="F270" s="55">
        <f t="shared" ref="F270:N270" si="96">SUM(F272)</f>
        <v>7580</v>
      </c>
      <c r="G270" s="55">
        <f t="shared" si="96"/>
        <v>7580</v>
      </c>
      <c r="H270" s="55">
        <f t="shared" si="96"/>
        <v>0</v>
      </c>
      <c r="I270" s="90">
        <f t="shared" si="96"/>
        <v>6630</v>
      </c>
      <c r="J270" s="90">
        <f t="shared" si="96"/>
        <v>6630</v>
      </c>
      <c r="K270" s="90">
        <f t="shared" si="96"/>
        <v>0</v>
      </c>
      <c r="L270" s="105">
        <f t="shared" si="96"/>
        <v>6830</v>
      </c>
      <c r="M270" s="105">
        <f t="shared" si="96"/>
        <v>6830</v>
      </c>
      <c r="N270" s="105">
        <f t="shared" si="96"/>
        <v>0</v>
      </c>
      <c r="O270" s="108">
        <f t="shared" si="92"/>
        <v>200</v>
      </c>
      <c r="P270" s="108">
        <f t="shared" si="93"/>
        <v>200</v>
      </c>
      <c r="Q270" s="108">
        <f t="shared" si="94"/>
        <v>0</v>
      </c>
      <c r="R270" s="47"/>
    </row>
    <row r="271" spans="1:18" ht="12.75" x14ac:dyDescent="0.15">
      <c r="A271" s="51"/>
      <c r="B271" s="51"/>
      <c r="C271" s="51"/>
      <c r="D271" s="51"/>
      <c r="E271" s="52" t="s">
        <v>234</v>
      </c>
      <c r="F271" s="56"/>
      <c r="G271" s="56"/>
      <c r="H271" s="56"/>
      <c r="I271" s="91"/>
      <c r="J271" s="91"/>
      <c r="K271" s="91"/>
      <c r="L271" s="106"/>
      <c r="M271" s="106"/>
      <c r="N271" s="106"/>
      <c r="O271" s="108"/>
      <c r="P271" s="108"/>
      <c r="Q271" s="108"/>
      <c r="R271" s="47"/>
    </row>
    <row r="272" spans="1:18" ht="12.75" x14ac:dyDescent="0.15">
      <c r="A272" s="51">
        <v>2981</v>
      </c>
      <c r="B272" s="51" t="s">
        <v>191</v>
      </c>
      <c r="C272" s="51" t="s">
        <v>264</v>
      </c>
      <c r="D272" s="51" t="s">
        <v>184</v>
      </c>
      <c r="E272" s="52" t="s">
        <v>405</v>
      </c>
      <c r="F272" s="55">
        <f>SUM(G272,H272)</f>
        <v>7580</v>
      </c>
      <c r="G272" s="55">
        <v>7580</v>
      </c>
      <c r="H272" s="55">
        <v>0</v>
      </c>
      <c r="I272" s="90">
        <f>SUM(J272,K272)</f>
        <v>6630</v>
      </c>
      <c r="J272" s="90">
        <v>6630</v>
      </c>
      <c r="K272" s="90">
        <v>0</v>
      </c>
      <c r="L272" s="105">
        <f>SUM(M272,N272)</f>
        <v>6830</v>
      </c>
      <c r="M272" s="105">
        <v>6830</v>
      </c>
      <c r="N272" s="105">
        <v>0</v>
      </c>
      <c r="O272" s="108">
        <f t="shared" si="92"/>
        <v>200</v>
      </c>
      <c r="P272" s="108">
        <f t="shared" si="93"/>
        <v>200</v>
      </c>
      <c r="Q272" s="108">
        <f t="shared" si="94"/>
        <v>0</v>
      </c>
      <c r="R272" s="47"/>
    </row>
    <row r="273" spans="1:18" ht="38.25" x14ac:dyDescent="0.15">
      <c r="A273" s="51">
        <v>3000</v>
      </c>
      <c r="B273" s="51" t="s">
        <v>192</v>
      </c>
      <c r="C273" s="51" t="s">
        <v>183</v>
      </c>
      <c r="D273" s="51" t="s">
        <v>183</v>
      </c>
      <c r="E273" s="52" t="s">
        <v>406</v>
      </c>
      <c r="F273" s="55">
        <f t="shared" ref="F273:N273" si="97">SUM(F275,F279,F282,F285,F288,F291,F294,F297,F301)</f>
        <v>15855</v>
      </c>
      <c r="G273" s="55">
        <f t="shared" si="97"/>
        <v>15855</v>
      </c>
      <c r="H273" s="55">
        <f t="shared" si="97"/>
        <v>0</v>
      </c>
      <c r="I273" s="90">
        <f t="shared" si="97"/>
        <v>18000</v>
      </c>
      <c r="J273" s="90">
        <f t="shared" si="97"/>
        <v>18000</v>
      </c>
      <c r="K273" s="90">
        <f t="shared" si="97"/>
        <v>0</v>
      </c>
      <c r="L273" s="105">
        <f t="shared" si="97"/>
        <v>18000</v>
      </c>
      <c r="M273" s="105">
        <f t="shared" si="97"/>
        <v>18000</v>
      </c>
      <c r="N273" s="105">
        <f t="shared" si="97"/>
        <v>0</v>
      </c>
      <c r="O273" s="108">
        <f t="shared" si="92"/>
        <v>0</v>
      </c>
      <c r="P273" s="108">
        <f t="shared" si="93"/>
        <v>0</v>
      </c>
      <c r="Q273" s="108">
        <f t="shared" si="94"/>
        <v>0</v>
      </c>
      <c r="R273" s="47"/>
    </row>
    <row r="274" spans="1:18" ht="12.75" x14ac:dyDescent="0.15">
      <c r="A274" s="51"/>
      <c r="B274" s="51"/>
      <c r="C274" s="51"/>
      <c r="D274" s="51"/>
      <c r="E274" s="52" t="s">
        <v>234</v>
      </c>
      <c r="F274" s="56"/>
      <c r="G274" s="56"/>
      <c r="H274" s="56"/>
      <c r="I274" s="91"/>
      <c r="J274" s="91"/>
      <c r="K274" s="91"/>
      <c r="L274" s="106"/>
      <c r="M274" s="106"/>
      <c r="N274" s="106"/>
      <c r="O274" s="108"/>
      <c r="P274" s="108"/>
      <c r="Q274" s="108"/>
      <c r="R274" s="47"/>
    </row>
    <row r="275" spans="1:18" ht="12.75" x14ac:dyDescent="0.15">
      <c r="A275" s="51">
        <v>3010</v>
      </c>
      <c r="B275" s="51" t="s">
        <v>192</v>
      </c>
      <c r="C275" s="51" t="s">
        <v>184</v>
      </c>
      <c r="D275" s="51" t="s">
        <v>183</v>
      </c>
      <c r="E275" s="52" t="s">
        <v>407</v>
      </c>
      <c r="F275" s="55">
        <f t="shared" ref="F275:N275" si="98">SUM(F277:F278)</f>
        <v>0</v>
      </c>
      <c r="G275" s="55">
        <f t="shared" si="98"/>
        <v>0</v>
      </c>
      <c r="H275" s="55">
        <f t="shared" si="98"/>
        <v>0</v>
      </c>
      <c r="I275" s="90">
        <f t="shared" si="98"/>
        <v>0</v>
      </c>
      <c r="J275" s="90">
        <f t="shared" si="98"/>
        <v>0</v>
      </c>
      <c r="K275" s="90">
        <f t="shared" si="98"/>
        <v>0</v>
      </c>
      <c r="L275" s="105">
        <f t="shared" si="98"/>
        <v>0</v>
      </c>
      <c r="M275" s="105">
        <f t="shared" si="98"/>
        <v>0</v>
      </c>
      <c r="N275" s="105">
        <f t="shared" si="98"/>
        <v>0</v>
      </c>
      <c r="O275" s="108">
        <f t="shared" si="92"/>
        <v>0</v>
      </c>
      <c r="P275" s="108">
        <f t="shared" si="93"/>
        <v>0</v>
      </c>
      <c r="Q275" s="108">
        <f t="shared" si="94"/>
        <v>0</v>
      </c>
      <c r="R275" s="47"/>
    </row>
    <row r="276" spans="1:18" ht="12.75" x14ac:dyDescent="0.15">
      <c r="A276" s="51"/>
      <c r="B276" s="51"/>
      <c r="C276" s="51"/>
      <c r="D276" s="51"/>
      <c r="E276" s="52" t="s">
        <v>234</v>
      </c>
      <c r="F276" s="56"/>
      <c r="G276" s="56"/>
      <c r="H276" s="56"/>
      <c r="I276" s="91"/>
      <c r="J276" s="91"/>
      <c r="K276" s="91"/>
      <c r="L276" s="106"/>
      <c r="M276" s="106"/>
      <c r="N276" s="106"/>
      <c r="O276" s="108"/>
      <c r="P276" s="108"/>
      <c r="Q276" s="108"/>
      <c r="R276" s="47"/>
    </row>
    <row r="277" spans="1:18" ht="12.75" x14ac:dyDescent="0.15">
      <c r="A277" s="51">
        <v>3011</v>
      </c>
      <c r="B277" s="51" t="s">
        <v>192</v>
      </c>
      <c r="C277" s="51" t="s">
        <v>184</v>
      </c>
      <c r="D277" s="51" t="s">
        <v>184</v>
      </c>
      <c r="E277" s="52" t="s">
        <v>408</v>
      </c>
      <c r="F277" s="55">
        <f>SUM(G277,H277)</f>
        <v>0</v>
      </c>
      <c r="G277" s="55"/>
      <c r="H277" s="55"/>
      <c r="I277" s="90">
        <f>SUM(J277,K277)</f>
        <v>0</v>
      </c>
      <c r="J277" s="90"/>
      <c r="K277" s="90"/>
      <c r="L277" s="105">
        <f>SUM(M277,N277)</f>
        <v>0</v>
      </c>
      <c r="M277" s="105"/>
      <c r="N277" s="105"/>
      <c r="O277" s="108">
        <f t="shared" si="92"/>
        <v>0</v>
      </c>
      <c r="P277" s="108">
        <f t="shared" si="93"/>
        <v>0</v>
      </c>
      <c r="Q277" s="108">
        <f t="shared" si="94"/>
        <v>0</v>
      </c>
      <c r="R277" s="47"/>
    </row>
    <row r="278" spans="1:18" ht="12.75" x14ac:dyDescent="0.15">
      <c r="A278" s="51">
        <v>3012</v>
      </c>
      <c r="B278" s="51" t="s">
        <v>192</v>
      </c>
      <c r="C278" s="51" t="s">
        <v>184</v>
      </c>
      <c r="D278" s="51" t="s">
        <v>188</v>
      </c>
      <c r="E278" s="52" t="s">
        <v>409</v>
      </c>
      <c r="F278" s="55">
        <f>SUM(G278,H278)</f>
        <v>0</v>
      </c>
      <c r="G278" s="55"/>
      <c r="H278" s="55"/>
      <c r="I278" s="90">
        <f>SUM(J278,K278)</f>
        <v>0</v>
      </c>
      <c r="J278" s="90"/>
      <c r="K278" s="90"/>
      <c r="L278" s="105">
        <f>SUM(M278,N278)</f>
        <v>0</v>
      </c>
      <c r="M278" s="105"/>
      <c r="N278" s="105"/>
      <c r="O278" s="108">
        <f t="shared" si="92"/>
        <v>0</v>
      </c>
      <c r="P278" s="108">
        <f t="shared" si="93"/>
        <v>0</v>
      </c>
      <c r="Q278" s="108">
        <f t="shared" si="94"/>
        <v>0</v>
      </c>
      <c r="R278" s="47"/>
    </row>
    <row r="279" spans="1:18" ht="12.75" x14ac:dyDescent="0.15">
      <c r="A279" s="51">
        <v>3020</v>
      </c>
      <c r="B279" s="51" t="s">
        <v>192</v>
      </c>
      <c r="C279" s="51" t="s">
        <v>188</v>
      </c>
      <c r="D279" s="51" t="s">
        <v>183</v>
      </c>
      <c r="E279" s="52" t="s">
        <v>410</v>
      </c>
      <c r="F279" s="55">
        <f t="shared" ref="F279:N279" si="99">SUM(F281)</f>
        <v>0</v>
      </c>
      <c r="G279" s="55">
        <f t="shared" si="99"/>
        <v>0</v>
      </c>
      <c r="H279" s="55">
        <f t="shared" si="99"/>
        <v>0</v>
      </c>
      <c r="I279" s="90">
        <f t="shared" si="99"/>
        <v>0</v>
      </c>
      <c r="J279" s="90">
        <f t="shared" si="99"/>
        <v>0</v>
      </c>
      <c r="K279" s="90">
        <f t="shared" si="99"/>
        <v>0</v>
      </c>
      <c r="L279" s="105">
        <f t="shared" si="99"/>
        <v>0</v>
      </c>
      <c r="M279" s="105">
        <f t="shared" si="99"/>
        <v>0</v>
      </c>
      <c r="N279" s="105">
        <f t="shared" si="99"/>
        <v>0</v>
      </c>
      <c r="O279" s="108">
        <f t="shared" si="92"/>
        <v>0</v>
      </c>
      <c r="P279" s="108">
        <f t="shared" si="93"/>
        <v>0</v>
      </c>
      <c r="Q279" s="108">
        <f t="shared" si="94"/>
        <v>0</v>
      </c>
      <c r="R279" s="47"/>
    </row>
    <row r="280" spans="1:18" ht="12.75" x14ac:dyDescent="0.15">
      <c r="A280" s="51"/>
      <c r="B280" s="51"/>
      <c r="C280" s="51"/>
      <c r="D280" s="51"/>
      <c r="E280" s="52" t="s">
        <v>234</v>
      </c>
      <c r="F280" s="56"/>
      <c r="G280" s="56"/>
      <c r="H280" s="56"/>
      <c r="I280" s="91"/>
      <c r="J280" s="91"/>
      <c r="K280" s="91"/>
      <c r="L280" s="106"/>
      <c r="M280" s="106"/>
      <c r="N280" s="106"/>
      <c r="O280" s="108"/>
      <c r="P280" s="108"/>
      <c r="Q280" s="108"/>
      <c r="R280" s="47"/>
    </row>
    <row r="281" spans="1:18" ht="12.75" x14ac:dyDescent="0.15">
      <c r="A281" s="51">
        <v>3021</v>
      </c>
      <c r="B281" s="51" t="s">
        <v>192</v>
      </c>
      <c r="C281" s="51" t="s">
        <v>188</v>
      </c>
      <c r="D281" s="51" t="s">
        <v>184</v>
      </c>
      <c r="E281" s="52" t="s">
        <v>410</v>
      </c>
      <c r="F281" s="55">
        <f>SUM(G281,H281)</f>
        <v>0</v>
      </c>
      <c r="G281" s="55"/>
      <c r="H281" s="55"/>
      <c r="I281" s="90">
        <f>SUM(J281,K281)</f>
        <v>0</v>
      </c>
      <c r="J281" s="90"/>
      <c r="K281" s="90"/>
      <c r="L281" s="105">
        <f>SUM(M281,N281)</f>
        <v>0</v>
      </c>
      <c r="M281" s="105"/>
      <c r="N281" s="105"/>
      <c r="O281" s="108">
        <f t="shared" si="92"/>
        <v>0</v>
      </c>
      <c r="P281" s="108">
        <f t="shared" si="93"/>
        <v>0</v>
      </c>
      <c r="Q281" s="108">
        <f t="shared" si="94"/>
        <v>0</v>
      </c>
      <c r="R281" s="47"/>
    </row>
    <row r="282" spans="1:18" ht="12.75" x14ac:dyDescent="0.15">
      <c r="A282" s="51">
        <v>3030</v>
      </c>
      <c r="B282" s="51" t="s">
        <v>192</v>
      </c>
      <c r="C282" s="51" t="s">
        <v>185</v>
      </c>
      <c r="D282" s="51" t="s">
        <v>183</v>
      </c>
      <c r="E282" s="52" t="s">
        <v>411</v>
      </c>
      <c r="F282" s="55">
        <f t="shared" ref="F282:N282" si="100">SUM(F284)</f>
        <v>0</v>
      </c>
      <c r="G282" s="55">
        <f t="shared" si="100"/>
        <v>0</v>
      </c>
      <c r="H282" s="55">
        <f t="shared" si="100"/>
        <v>0</v>
      </c>
      <c r="I282" s="90">
        <f t="shared" si="100"/>
        <v>0</v>
      </c>
      <c r="J282" s="90">
        <f t="shared" si="100"/>
        <v>0</v>
      </c>
      <c r="K282" s="90">
        <f t="shared" si="100"/>
        <v>0</v>
      </c>
      <c r="L282" s="105">
        <f t="shared" si="100"/>
        <v>0</v>
      </c>
      <c r="M282" s="105">
        <f t="shared" si="100"/>
        <v>0</v>
      </c>
      <c r="N282" s="105">
        <f t="shared" si="100"/>
        <v>0</v>
      </c>
      <c r="O282" s="108">
        <f t="shared" si="92"/>
        <v>0</v>
      </c>
      <c r="P282" s="108">
        <f t="shared" si="93"/>
        <v>0</v>
      </c>
      <c r="Q282" s="108">
        <f t="shared" si="94"/>
        <v>0</v>
      </c>
      <c r="R282" s="47"/>
    </row>
    <row r="283" spans="1:18" ht="12.75" x14ac:dyDescent="0.15">
      <c r="A283" s="51"/>
      <c r="B283" s="51"/>
      <c r="C283" s="51"/>
      <c r="D283" s="51"/>
      <c r="E283" s="52" t="s">
        <v>234</v>
      </c>
      <c r="F283" s="56"/>
      <c r="G283" s="56"/>
      <c r="H283" s="56"/>
      <c r="I283" s="91"/>
      <c r="J283" s="91"/>
      <c r="K283" s="91"/>
      <c r="L283" s="106"/>
      <c r="M283" s="106"/>
      <c r="N283" s="106"/>
      <c r="O283" s="108"/>
      <c r="P283" s="108"/>
      <c r="Q283" s="108"/>
      <c r="R283" s="47"/>
    </row>
    <row r="284" spans="1:18" ht="12.75" x14ac:dyDescent="0.15">
      <c r="A284" s="51">
        <v>3031</v>
      </c>
      <c r="B284" s="51" t="s">
        <v>192</v>
      </c>
      <c r="C284" s="51" t="s">
        <v>185</v>
      </c>
      <c r="D284" s="51" t="s">
        <v>184</v>
      </c>
      <c r="E284" s="52" t="s">
        <v>411</v>
      </c>
      <c r="F284" s="55">
        <f>SUM(G284,H284)</f>
        <v>0</v>
      </c>
      <c r="G284" s="55"/>
      <c r="H284" s="55"/>
      <c r="I284" s="90">
        <f>SUM(J284,K284)</f>
        <v>0</v>
      </c>
      <c r="J284" s="90"/>
      <c r="K284" s="90"/>
      <c r="L284" s="105">
        <f>SUM(M284,N284)</f>
        <v>0</v>
      </c>
      <c r="M284" s="105"/>
      <c r="N284" s="105"/>
      <c r="O284" s="108">
        <f t="shared" si="92"/>
        <v>0</v>
      </c>
      <c r="P284" s="108">
        <f t="shared" si="93"/>
        <v>0</v>
      </c>
      <c r="Q284" s="108">
        <f t="shared" si="94"/>
        <v>0</v>
      </c>
      <c r="R284" s="47"/>
    </row>
    <row r="285" spans="1:18" ht="12.75" x14ac:dyDescent="0.15">
      <c r="A285" s="51">
        <v>3040</v>
      </c>
      <c r="B285" s="51" t="s">
        <v>192</v>
      </c>
      <c r="C285" s="51" t="s">
        <v>189</v>
      </c>
      <c r="D285" s="51" t="s">
        <v>183</v>
      </c>
      <c r="E285" s="52" t="s">
        <v>412</v>
      </c>
      <c r="F285" s="55">
        <f t="shared" ref="F285:N285" si="101">SUM(F287)</f>
        <v>0</v>
      </c>
      <c r="G285" s="55">
        <f t="shared" si="101"/>
        <v>0</v>
      </c>
      <c r="H285" s="55">
        <f t="shared" si="101"/>
        <v>0</v>
      </c>
      <c r="I285" s="90">
        <f t="shared" si="101"/>
        <v>0</v>
      </c>
      <c r="J285" s="90">
        <f t="shared" si="101"/>
        <v>0</v>
      </c>
      <c r="K285" s="90">
        <f t="shared" si="101"/>
        <v>0</v>
      </c>
      <c r="L285" s="105">
        <f t="shared" si="101"/>
        <v>0</v>
      </c>
      <c r="M285" s="105">
        <f t="shared" si="101"/>
        <v>0</v>
      </c>
      <c r="N285" s="105">
        <f t="shared" si="101"/>
        <v>0</v>
      </c>
      <c r="O285" s="108">
        <f t="shared" si="92"/>
        <v>0</v>
      </c>
      <c r="P285" s="108">
        <f t="shared" si="93"/>
        <v>0</v>
      </c>
      <c r="Q285" s="108">
        <f t="shared" si="94"/>
        <v>0</v>
      </c>
      <c r="R285" s="47"/>
    </row>
    <row r="286" spans="1:18" ht="12.75" x14ac:dyDescent="0.15">
      <c r="A286" s="51"/>
      <c r="B286" s="51"/>
      <c r="C286" s="51"/>
      <c r="D286" s="51"/>
      <c r="E286" s="52" t="s">
        <v>234</v>
      </c>
      <c r="F286" s="56"/>
      <c r="G286" s="56"/>
      <c r="H286" s="56"/>
      <c r="I286" s="91"/>
      <c r="J286" s="91"/>
      <c r="K286" s="91"/>
      <c r="L286" s="106"/>
      <c r="M286" s="106"/>
      <c r="N286" s="106"/>
      <c r="O286" s="108"/>
      <c r="P286" s="108"/>
      <c r="Q286" s="108"/>
      <c r="R286" s="47"/>
    </row>
    <row r="287" spans="1:18" ht="12.75" x14ac:dyDescent="0.15">
      <c r="A287" s="51">
        <v>3041</v>
      </c>
      <c r="B287" s="51" t="s">
        <v>192</v>
      </c>
      <c r="C287" s="51" t="s">
        <v>189</v>
      </c>
      <c r="D287" s="51" t="s">
        <v>184</v>
      </c>
      <c r="E287" s="52" t="s">
        <v>412</v>
      </c>
      <c r="F287" s="55">
        <f>SUM(G287,H287)</f>
        <v>0</v>
      </c>
      <c r="G287" s="55"/>
      <c r="H287" s="55"/>
      <c r="I287" s="90">
        <f>SUM(J287,K287)</f>
        <v>0</v>
      </c>
      <c r="J287" s="90"/>
      <c r="K287" s="90"/>
      <c r="L287" s="105">
        <f>SUM(M287,N287)</f>
        <v>0</v>
      </c>
      <c r="M287" s="105"/>
      <c r="N287" s="105"/>
      <c r="O287" s="108">
        <f t="shared" si="92"/>
        <v>0</v>
      </c>
      <c r="P287" s="108">
        <f t="shared" si="93"/>
        <v>0</v>
      </c>
      <c r="Q287" s="108">
        <f t="shared" si="94"/>
        <v>0</v>
      </c>
      <c r="R287" s="47"/>
    </row>
    <row r="288" spans="1:18" ht="12.75" x14ac:dyDescent="0.15">
      <c r="A288" s="51">
        <v>3050</v>
      </c>
      <c r="B288" s="51" t="s">
        <v>192</v>
      </c>
      <c r="C288" s="51" t="s">
        <v>186</v>
      </c>
      <c r="D288" s="51" t="s">
        <v>183</v>
      </c>
      <c r="E288" s="52" t="s">
        <v>236</v>
      </c>
      <c r="F288" s="55">
        <f t="shared" ref="F288:N288" si="102">SUM(F290)</f>
        <v>0</v>
      </c>
      <c r="G288" s="55">
        <f t="shared" si="102"/>
        <v>0</v>
      </c>
      <c r="H288" s="55">
        <f t="shared" si="102"/>
        <v>0</v>
      </c>
      <c r="I288" s="90">
        <f t="shared" si="102"/>
        <v>0</v>
      </c>
      <c r="J288" s="90">
        <f t="shared" si="102"/>
        <v>0</v>
      </c>
      <c r="K288" s="90">
        <f t="shared" si="102"/>
        <v>0</v>
      </c>
      <c r="L288" s="105">
        <f t="shared" si="102"/>
        <v>0</v>
      </c>
      <c r="M288" s="105">
        <f t="shared" si="102"/>
        <v>0</v>
      </c>
      <c r="N288" s="105">
        <f t="shared" si="102"/>
        <v>0</v>
      </c>
      <c r="O288" s="108">
        <f t="shared" si="92"/>
        <v>0</v>
      </c>
      <c r="P288" s="108">
        <f t="shared" si="93"/>
        <v>0</v>
      </c>
      <c r="Q288" s="108">
        <f t="shared" si="94"/>
        <v>0</v>
      </c>
      <c r="R288" s="47"/>
    </row>
    <row r="289" spans="1:18" ht="12.75" x14ac:dyDescent="0.15">
      <c r="A289" s="51"/>
      <c r="B289" s="51"/>
      <c r="C289" s="51"/>
      <c r="D289" s="51"/>
      <c r="E289" s="52" t="s">
        <v>234</v>
      </c>
      <c r="F289" s="56"/>
      <c r="G289" s="56"/>
      <c r="H289" s="56"/>
      <c r="I289" s="91"/>
      <c r="J289" s="91"/>
      <c r="K289" s="91"/>
      <c r="L289" s="106"/>
      <c r="M289" s="106"/>
      <c r="N289" s="106"/>
      <c r="O289" s="108"/>
      <c r="P289" s="108"/>
      <c r="Q289" s="108"/>
      <c r="R289" s="47"/>
    </row>
    <row r="290" spans="1:18" ht="12.75" x14ac:dyDescent="0.15">
      <c r="A290" s="51">
        <v>3051</v>
      </c>
      <c r="B290" s="51" t="s">
        <v>192</v>
      </c>
      <c r="C290" s="51" t="s">
        <v>186</v>
      </c>
      <c r="D290" s="51" t="s">
        <v>184</v>
      </c>
      <c r="E290" s="52" t="s">
        <v>236</v>
      </c>
      <c r="F290" s="55">
        <f>SUM(G290,H290)</f>
        <v>0</v>
      </c>
      <c r="G290" s="55"/>
      <c r="H290" s="55"/>
      <c r="I290" s="90">
        <f>SUM(J290,K290)</f>
        <v>0</v>
      </c>
      <c r="J290" s="90"/>
      <c r="K290" s="90"/>
      <c r="L290" s="105">
        <f>SUM(M290,N290)</f>
        <v>0</v>
      </c>
      <c r="M290" s="105"/>
      <c r="N290" s="105"/>
      <c r="O290" s="108">
        <f t="shared" si="92"/>
        <v>0</v>
      </c>
      <c r="P290" s="108">
        <f t="shared" si="93"/>
        <v>0</v>
      </c>
      <c r="Q290" s="108">
        <f t="shared" si="94"/>
        <v>0</v>
      </c>
      <c r="R290" s="47"/>
    </row>
    <row r="291" spans="1:18" ht="12.75" x14ac:dyDescent="0.15">
      <c r="A291" s="51">
        <v>3060</v>
      </c>
      <c r="B291" s="51" t="s">
        <v>192</v>
      </c>
      <c r="C291" s="51" t="s">
        <v>187</v>
      </c>
      <c r="D291" s="51" t="s">
        <v>183</v>
      </c>
      <c r="E291" s="52" t="s">
        <v>235</v>
      </c>
      <c r="F291" s="55">
        <f t="shared" ref="F291:N291" si="103">SUM(F293)</f>
        <v>0</v>
      </c>
      <c r="G291" s="55">
        <f t="shared" si="103"/>
        <v>0</v>
      </c>
      <c r="H291" s="55">
        <f t="shared" si="103"/>
        <v>0</v>
      </c>
      <c r="I291" s="90">
        <f t="shared" si="103"/>
        <v>0</v>
      </c>
      <c r="J291" s="90">
        <f t="shared" si="103"/>
        <v>0</v>
      </c>
      <c r="K291" s="90">
        <f t="shared" si="103"/>
        <v>0</v>
      </c>
      <c r="L291" s="105">
        <f t="shared" si="103"/>
        <v>0</v>
      </c>
      <c r="M291" s="105">
        <f t="shared" si="103"/>
        <v>0</v>
      </c>
      <c r="N291" s="105">
        <f t="shared" si="103"/>
        <v>0</v>
      </c>
      <c r="O291" s="108">
        <f t="shared" si="92"/>
        <v>0</v>
      </c>
      <c r="P291" s="108">
        <f t="shared" si="93"/>
        <v>0</v>
      </c>
      <c r="Q291" s="108">
        <f t="shared" si="94"/>
        <v>0</v>
      </c>
      <c r="R291" s="47"/>
    </row>
    <row r="292" spans="1:18" ht="12.75" x14ac:dyDescent="0.15">
      <c r="A292" s="51"/>
      <c r="B292" s="51"/>
      <c r="C292" s="51"/>
      <c r="D292" s="51"/>
      <c r="E292" s="52" t="s">
        <v>234</v>
      </c>
      <c r="F292" s="56"/>
      <c r="G292" s="56"/>
      <c r="H292" s="56"/>
      <c r="I292" s="91"/>
      <c r="J292" s="91"/>
      <c r="K292" s="91"/>
      <c r="L292" s="106"/>
      <c r="M292" s="106"/>
      <c r="N292" s="106"/>
      <c r="O292" s="108"/>
      <c r="P292" s="108"/>
      <c r="Q292" s="108"/>
      <c r="R292" s="47"/>
    </row>
    <row r="293" spans="1:18" ht="12.75" x14ac:dyDescent="0.15">
      <c r="A293" s="51">
        <v>3061</v>
      </c>
      <c r="B293" s="51" t="s">
        <v>192</v>
      </c>
      <c r="C293" s="51" t="s">
        <v>187</v>
      </c>
      <c r="D293" s="51" t="s">
        <v>184</v>
      </c>
      <c r="E293" s="52" t="s">
        <v>235</v>
      </c>
      <c r="F293" s="55">
        <f>SUM(G293,H293)</f>
        <v>0</v>
      </c>
      <c r="G293" s="55"/>
      <c r="H293" s="55"/>
      <c r="I293" s="90">
        <f>SUM(J293,K293)</f>
        <v>0</v>
      </c>
      <c r="J293" s="90"/>
      <c r="K293" s="90"/>
      <c r="L293" s="105">
        <f>SUM(M293,N293)</f>
        <v>0</v>
      </c>
      <c r="M293" s="105"/>
      <c r="N293" s="105"/>
      <c r="O293" s="108">
        <f t="shared" si="92"/>
        <v>0</v>
      </c>
      <c r="P293" s="108">
        <f t="shared" si="93"/>
        <v>0</v>
      </c>
      <c r="Q293" s="108">
        <f t="shared" si="94"/>
        <v>0</v>
      </c>
      <c r="R293" s="47"/>
    </row>
    <row r="294" spans="1:18" ht="25.5" x14ac:dyDescent="0.15">
      <c r="A294" s="51">
        <v>3070</v>
      </c>
      <c r="B294" s="51" t="s">
        <v>192</v>
      </c>
      <c r="C294" s="51" t="s">
        <v>190</v>
      </c>
      <c r="D294" s="51" t="s">
        <v>183</v>
      </c>
      <c r="E294" s="52" t="s">
        <v>233</v>
      </c>
      <c r="F294" s="55">
        <f t="shared" ref="F294:N294" si="104">SUM(F296)</f>
        <v>15855</v>
      </c>
      <c r="G294" s="55">
        <f t="shared" si="104"/>
        <v>15855</v>
      </c>
      <c r="H294" s="55">
        <f t="shared" si="104"/>
        <v>0</v>
      </c>
      <c r="I294" s="90">
        <f t="shared" si="104"/>
        <v>18000</v>
      </c>
      <c r="J294" s="90">
        <f t="shared" si="104"/>
        <v>18000</v>
      </c>
      <c r="K294" s="90">
        <f t="shared" si="104"/>
        <v>0</v>
      </c>
      <c r="L294" s="105">
        <f t="shared" si="104"/>
        <v>18000</v>
      </c>
      <c r="M294" s="105">
        <f t="shared" si="104"/>
        <v>18000</v>
      </c>
      <c r="N294" s="105">
        <f t="shared" si="104"/>
        <v>0</v>
      </c>
      <c r="O294" s="108">
        <f t="shared" si="92"/>
        <v>0</v>
      </c>
      <c r="P294" s="108">
        <f t="shared" si="93"/>
        <v>0</v>
      </c>
      <c r="Q294" s="108">
        <f t="shared" si="94"/>
        <v>0</v>
      </c>
      <c r="R294" s="47"/>
    </row>
    <row r="295" spans="1:18" ht="12.75" x14ac:dyDescent="0.15">
      <c r="A295" s="51"/>
      <c r="B295" s="51"/>
      <c r="C295" s="51"/>
      <c r="D295" s="51"/>
      <c r="E295" s="52" t="s">
        <v>234</v>
      </c>
      <c r="F295" s="56"/>
      <c r="G295" s="56"/>
      <c r="H295" s="56"/>
      <c r="I295" s="91"/>
      <c r="J295" s="91"/>
      <c r="K295" s="91"/>
      <c r="L295" s="106"/>
      <c r="M295" s="106"/>
      <c r="N295" s="106"/>
      <c r="O295" s="108"/>
      <c r="P295" s="108"/>
      <c r="Q295" s="108"/>
      <c r="R295" s="47"/>
    </row>
    <row r="296" spans="1:18" ht="25.5" x14ac:dyDescent="0.15">
      <c r="A296" s="51">
        <v>3071</v>
      </c>
      <c r="B296" s="51" t="s">
        <v>192</v>
      </c>
      <c r="C296" s="51" t="s">
        <v>190</v>
      </c>
      <c r="D296" s="51" t="s">
        <v>184</v>
      </c>
      <c r="E296" s="52" t="s">
        <v>233</v>
      </c>
      <c r="F296" s="55">
        <f>SUM(G296,H296)</f>
        <v>15855</v>
      </c>
      <c r="G296" s="55">
        <v>15855</v>
      </c>
      <c r="H296" s="55">
        <v>0</v>
      </c>
      <c r="I296" s="90">
        <f>SUM(J296,K296)</f>
        <v>18000</v>
      </c>
      <c r="J296" s="90">
        <v>18000</v>
      </c>
      <c r="K296" s="90">
        <v>0</v>
      </c>
      <c r="L296" s="105">
        <f>SUM(M296,N296)</f>
        <v>18000</v>
      </c>
      <c r="M296" s="105">
        <v>18000</v>
      </c>
      <c r="N296" s="105">
        <v>0</v>
      </c>
      <c r="O296" s="108">
        <f t="shared" si="92"/>
        <v>0</v>
      </c>
      <c r="P296" s="108">
        <f t="shared" si="93"/>
        <v>0</v>
      </c>
      <c r="Q296" s="108">
        <f t="shared" si="94"/>
        <v>0</v>
      </c>
      <c r="R296" s="47"/>
    </row>
    <row r="297" spans="1:18" ht="25.5" x14ac:dyDescent="0.15">
      <c r="A297" s="51">
        <v>3080</v>
      </c>
      <c r="B297" s="51" t="s">
        <v>192</v>
      </c>
      <c r="C297" s="51" t="s">
        <v>264</v>
      </c>
      <c r="D297" s="51" t="s">
        <v>183</v>
      </c>
      <c r="E297" s="52" t="s">
        <v>232</v>
      </c>
      <c r="F297" s="55">
        <f t="shared" ref="F297:N297" si="105">SUM(F299)</f>
        <v>0</v>
      </c>
      <c r="G297" s="55">
        <f t="shared" si="105"/>
        <v>0</v>
      </c>
      <c r="H297" s="55">
        <f t="shared" si="105"/>
        <v>0</v>
      </c>
      <c r="I297" s="90">
        <f t="shared" si="105"/>
        <v>0</v>
      </c>
      <c r="J297" s="90">
        <f t="shared" si="105"/>
        <v>0</v>
      </c>
      <c r="K297" s="90">
        <f t="shared" si="105"/>
        <v>0</v>
      </c>
      <c r="L297" s="105">
        <f t="shared" si="105"/>
        <v>0</v>
      </c>
      <c r="M297" s="105">
        <f t="shared" si="105"/>
        <v>0</v>
      </c>
      <c r="N297" s="105">
        <f t="shared" si="105"/>
        <v>0</v>
      </c>
      <c r="O297" s="108">
        <f t="shared" si="92"/>
        <v>0</v>
      </c>
      <c r="P297" s="108">
        <f t="shared" si="93"/>
        <v>0</v>
      </c>
      <c r="Q297" s="108">
        <f t="shared" si="94"/>
        <v>0</v>
      </c>
      <c r="R297" s="47"/>
    </row>
    <row r="298" spans="1:18" ht="12.75" x14ac:dyDescent="0.15">
      <c r="A298" s="51"/>
      <c r="B298" s="51"/>
      <c r="C298" s="51"/>
      <c r="D298" s="51"/>
      <c r="E298" s="52" t="s">
        <v>234</v>
      </c>
      <c r="F298" s="56"/>
      <c r="G298" s="56"/>
      <c r="H298" s="56"/>
      <c r="I298" s="91"/>
      <c r="J298" s="91"/>
      <c r="K298" s="91"/>
      <c r="L298" s="106"/>
      <c r="M298" s="106"/>
      <c r="N298" s="106"/>
      <c r="O298" s="108"/>
      <c r="P298" s="108"/>
      <c r="Q298" s="108"/>
      <c r="R298" s="47"/>
    </row>
    <row r="299" spans="1:18" ht="25.5" x14ac:dyDescent="0.15">
      <c r="A299" s="51">
        <v>3081</v>
      </c>
      <c r="B299" s="51" t="s">
        <v>192</v>
      </c>
      <c r="C299" s="51" t="s">
        <v>264</v>
      </c>
      <c r="D299" s="51" t="s">
        <v>184</v>
      </c>
      <c r="E299" s="52" t="s">
        <v>232</v>
      </c>
      <c r="F299" s="55">
        <f>SUM(G299,H299)</f>
        <v>0</v>
      </c>
      <c r="G299" s="55"/>
      <c r="H299" s="55"/>
      <c r="I299" s="90">
        <f>SUM(J299,K299)</f>
        <v>0</v>
      </c>
      <c r="J299" s="90"/>
      <c r="K299" s="90"/>
      <c r="L299" s="105">
        <f>SUM(M299,N299)</f>
        <v>0</v>
      </c>
      <c r="M299" s="105"/>
      <c r="N299" s="105"/>
      <c r="O299" s="108">
        <f t="shared" si="92"/>
        <v>0</v>
      </c>
      <c r="P299" s="108">
        <f t="shared" si="93"/>
        <v>0</v>
      </c>
      <c r="Q299" s="108">
        <f t="shared" si="94"/>
        <v>0</v>
      </c>
      <c r="R299" s="47"/>
    </row>
    <row r="300" spans="1:18" ht="12.75" x14ac:dyDescent="0.15">
      <c r="A300" s="51"/>
      <c r="B300" s="51"/>
      <c r="C300" s="51"/>
      <c r="D300" s="51"/>
      <c r="E300" s="52" t="s">
        <v>234</v>
      </c>
      <c r="F300" s="56"/>
      <c r="G300" s="56"/>
      <c r="H300" s="56"/>
      <c r="I300" s="91"/>
      <c r="J300" s="91"/>
      <c r="K300" s="91"/>
      <c r="L300" s="106"/>
      <c r="M300" s="106"/>
      <c r="N300" s="106"/>
      <c r="O300" s="108">
        <f t="shared" si="92"/>
        <v>0</v>
      </c>
      <c r="P300" s="108">
        <f t="shared" si="93"/>
        <v>0</v>
      </c>
      <c r="Q300" s="108">
        <f t="shared" si="94"/>
        <v>0</v>
      </c>
      <c r="R300" s="47"/>
    </row>
    <row r="301" spans="1:18" ht="25.5" x14ac:dyDescent="0.15">
      <c r="A301" s="51">
        <v>3090</v>
      </c>
      <c r="B301" s="51" t="s">
        <v>192</v>
      </c>
      <c r="C301" s="51" t="s">
        <v>191</v>
      </c>
      <c r="D301" s="51" t="s">
        <v>183</v>
      </c>
      <c r="E301" s="52" t="s">
        <v>231</v>
      </c>
      <c r="F301" s="55">
        <f t="shared" ref="F301:N301" si="106">SUM(F303:F304)</f>
        <v>0</v>
      </c>
      <c r="G301" s="55">
        <f t="shared" si="106"/>
        <v>0</v>
      </c>
      <c r="H301" s="55">
        <f t="shared" si="106"/>
        <v>0</v>
      </c>
      <c r="I301" s="90">
        <f t="shared" si="106"/>
        <v>0</v>
      </c>
      <c r="J301" s="90">
        <f t="shared" si="106"/>
        <v>0</v>
      </c>
      <c r="K301" s="90">
        <f t="shared" si="106"/>
        <v>0</v>
      </c>
      <c r="L301" s="105">
        <f t="shared" si="106"/>
        <v>0</v>
      </c>
      <c r="M301" s="105">
        <f t="shared" si="106"/>
        <v>0</v>
      </c>
      <c r="N301" s="105">
        <f t="shared" si="106"/>
        <v>0</v>
      </c>
      <c r="O301" s="108">
        <f t="shared" si="92"/>
        <v>0</v>
      </c>
      <c r="P301" s="108">
        <f t="shared" si="93"/>
        <v>0</v>
      </c>
      <c r="Q301" s="108">
        <f t="shared" si="94"/>
        <v>0</v>
      </c>
      <c r="R301" s="47"/>
    </row>
    <row r="302" spans="1:18" ht="12.75" x14ac:dyDescent="0.15">
      <c r="A302" s="51"/>
      <c r="B302" s="51"/>
      <c r="C302" s="51"/>
      <c r="D302" s="51"/>
      <c r="E302" s="52" t="s">
        <v>234</v>
      </c>
      <c r="F302" s="56"/>
      <c r="G302" s="56"/>
      <c r="H302" s="56"/>
      <c r="I302" s="91"/>
      <c r="J302" s="91"/>
      <c r="K302" s="91"/>
      <c r="L302" s="106"/>
      <c r="M302" s="106"/>
      <c r="N302" s="106"/>
      <c r="O302" s="108"/>
      <c r="P302" s="108"/>
      <c r="Q302" s="108"/>
      <c r="R302" s="47"/>
    </row>
    <row r="303" spans="1:18" ht="25.5" x14ac:dyDescent="0.15">
      <c r="A303" s="51">
        <v>3091</v>
      </c>
      <c r="B303" s="51" t="s">
        <v>192</v>
      </c>
      <c r="C303" s="51" t="s">
        <v>191</v>
      </c>
      <c r="D303" s="51" t="s">
        <v>184</v>
      </c>
      <c r="E303" s="52" t="s">
        <v>231</v>
      </c>
      <c r="F303" s="55">
        <f>SUM(G303,H303)</f>
        <v>0</v>
      </c>
      <c r="G303" s="55"/>
      <c r="H303" s="55"/>
      <c r="I303" s="90">
        <f>SUM(J303,K303)</f>
        <v>0</v>
      </c>
      <c r="J303" s="90"/>
      <c r="K303" s="90"/>
      <c r="L303" s="105">
        <f>SUM(M303,N303)</f>
        <v>0</v>
      </c>
      <c r="M303" s="105"/>
      <c r="N303" s="105"/>
      <c r="O303" s="108">
        <f t="shared" si="92"/>
        <v>0</v>
      </c>
      <c r="P303" s="108">
        <f t="shared" si="93"/>
        <v>0</v>
      </c>
      <c r="Q303" s="108">
        <f t="shared" si="94"/>
        <v>0</v>
      </c>
      <c r="R303" s="47"/>
    </row>
    <row r="304" spans="1:18" ht="25.5" x14ac:dyDescent="0.15">
      <c r="A304" s="51">
        <v>3092</v>
      </c>
      <c r="B304" s="51" t="s">
        <v>192</v>
      </c>
      <c r="C304" s="51" t="s">
        <v>191</v>
      </c>
      <c r="D304" s="51" t="s">
        <v>188</v>
      </c>
      <c r="E304" s="52" t="s">
        <v>413</v>
      </c>
      <c r="F304" s="55">
        <f>SUM(G304,H304)</f>
        <v>0</v>
      </c>
      <c r="G304" s="55"/>
      <c r="H304" s="55"/>
      <c r="I304" s="90">
        <f>SUM(J304,K304)</f>
        <v>0</v>
      </c>
      <c r="J304" s="90"/>
      <c r="K304" s="90"/>
      <c r="L304" s="105">
        <f>SUM(M304,N304)</f>
        <v>0</v>
      </c>
      <c r="M304" s="105"/>
      <c r="N304" s="105"/>
      <c r="O304" s="108">
        <f t="shared" si="92"/>
        <v>0</v>
      </c>
      <c r="P304" s="108">
        <f t="shared" si="93"/>
        <v>0</v>
      </c>
      <c r="Q304" s="108">
        <f t="shared" si="94"/>
        <v>0</v>
      </c>
      <c r="R304" s="47"/>
    </row>
    <row r="305" spans="1:18" ht="25.5" x14ac:dyDescent="0.15">
      <c r="A305" s="51">
        <v>3100</v>
      </c>
      <c r="B305" s="51" t="s">
        <v>193</v>
      </c>
      <c r="C305" s="51" t="s">
        <v>183</v>
      </c>
      <c r="D305" s="51" t="s">
        <v>183</v>
      </c>
      <c r="E305" s="52" t="s">
        <v>414</v>
      </c>
      <c r="F305" s="55">
        <f t="shared" ref="F305:N305" si="107">SUM(F307)</f>
        <v>0</v>
      </c>
      <c r="G305" s="55">
        <f t="shared" si="107"/>
        <v>288839.09999999998</v>
      </c>
      <c r="H305" s="55">
        <f t="shared" si="107"/>
        <v>0</v>
      </c>
      <c r="I305" s="90">
        <f t="shared" si="107"/>
        <v>525584</v>
      </c>
      <c r="J305" s="90">
        <f t="shared" si="107"/>
        <v>525584</v>
      </c>
      <c r="K305" s="90">
        <f t="shared" si="107"/>
        <v>0</v>
      </c>
      <c r="L305" s="105">
        <f t="shared" si="107"/>
        <v>593438.4</v>
      </c>
      <c r="M305" s="105">
        <f t="shared" si="107"/>
        <v>593438.4</v>
      </c>
      <c r="N305" s="105">
        <f t="shared" si="107"/>
        <v>0</v>
      </c>
      <c r="O305" s="108">
        <f t="shared" si="92"/>
        <v>67854.400000000023</v>
      </c>
      <c r="P305" s="108">
        <f t="shared" si="93"/>
        <v>67854.400000000023</v>
      </c>
      <c r="Q305" s="108">
        <f t="shared" si="94"/>
        <v>0</v>
      </c>
      <c r="R305" s="47"/>
    </row>
    <row r="306" spans="1:18" ht="12.75" x14ac:dyDescent="0.15">
      <c r="A306" s="51"/>
      <c r="B306" s="51"/>
      <c r="C306" s="51"/>
      <c r="D306" s="51"/>
      <c r="E306" s="52" t="s">
        <v>234</v>
      </c>
      <c r="F306" s="56"/>
      <c r="G306" s="56"/>
      <c r="H306" s="56"/>
      <c r="I306" s="91"/>
      <c r="J306" s="91"/>
      <c r="K306" s="91"/>
      <c r="L306" s="106"/>
      <c r="M306" s="106"/>
      <c r="N306" s="106"/>
      <c r="O306" s="108"/>
      <c r="P306" s="108"/>
      <c r="Q306" s="108"/>
      <c r="R306" s="47"/>
    </row>
    <row r="307" spans="1:18" ht="12.75" x14ac:dyDescent="0.15">
      <c r="A307" s="51">
        <v>3110</v>
      </c>
      <c r="B307" s="51" t="s">
        <v>193</v>
      </c>
      <c r="C307" s="51" t="s">
        <v>184</v>
      </c>
      <c r="D307" s="51" t="s">
        <v>183</v>
      </c>
      <c r="E307" s="52" t="s">
        <v>415</v>
      </c>
      <c r="F307" s="55">
        <f t="shared" ref="F307:N307" si="108">SUM(F309)</f>
        <v>0</v>
      </c>
      <c r="G307" s="55">
        <f t="shared" si="108"/>
        <v>288839.09999999998</v>
      </c>
      <c r="H307" s="55">
        <f t="shared" si="108"/>
        <v>0</v>
      </c>
      <c r="I307" s="90">
        <f t="shared" si="108"/>
        <v>525584</v>
      </c>
      <c r="J307" s="90">
        <f t="shared" si="108"/>
        <v>525584</v>
      </c>
      <c r="K307" s="90">
        <f t="shared" si="108"/>
        <v>0</v>
      </c>
      <c r="L307" s="105">
        <f t="shared" si="108"/>
        <v>593438.4</v>
      </c>
      <c r="M307" s="105">
        <f t="shared" si="108"/>
        <v>593438.4</v>
      </c>
      <c r="N307" s="105">
        <f t="shared" si="108"/>
        <v>0</v>
      </c>
      <c r="O307" s="108">
        <f t="shared" si="92"/>
        <v>67854.400000000023</v>
      </c>
      <c r="P307" s="108">
        <f t="shared" si="93"/>
        <v>67854.400000000023</v>
      </c>
      <c r="Q307" s="108">
        <f t="shared" si="94"/>
        <v>0</v>
      </c>
      <c r="R307" s="47"/>
    </row>
    <row r="308" spans="1:18" ht="12.75" x14ac:dyDescent="0.15">
      <c r="A308" s="51"/>
      <c r="B308" s="51"/>
      <c r="C308" s="51"/>
      <c r="D308" s="51"/>
      <c r="E308" s="52" t="s">
        <v>234</v>
      </c>
      <c r="F308" s="56"/>
      <c r="G308" s="56"/>
      <c r="H308" s="56"/>
      <c r="I308" s="91"/>
      <c r="J308" s="91"/>
      <c r="K308" s="91"/>
      <c r="L308" s="106"/>
      <c r="M308" s="106"/>
      <c r="N308" s="106"/>
      <c r="O308" s="108"/>
      <c r="P308" s="108"/>
      <c r="Q308" s="108"/>
      <c r="R308" s="47"/>
    </row>
    <row r="309" spans="1:18" ht="12.75" x14ac:dyDescent="0.15">
      <c r="A309" s="51">
        <v>3112</v>
      </c>
      <c r="B309" s="51" t="s">
        <v>193</v>
      </c>
      <c r="C309" s="51" t="s">
        <v>184</v>
      </c>
      <c r="D309" s="51" t="s">
        <v>188</v>
      </c>
      <c r="E309" s="52" t="s">
        <v>416</v>
      </c>
      <c r="F309" s="55">
        <v>0</v>
      </c>
      <c r="G309" s="55">
        <v>288839.09999999998</v>
      </c>
      <c r="H309" s="55">
        <v>0</v>
      </c>
      <c r="I309" s="90">
        <v>525584</v>
      </c>
      <c r="J309" s="90">
        <v>525584</v>
      </c>
      <c r="K309" s="90">
        <v>0</v>
      </c>
      <c r="L309" s="105">
        <v>593438.4</v>
      </c>
      <c r="M309" s="105">
        <v>593438.4</v>
      </c>
      <c r="N309" s="105">
        <v>0</v>
      </c>
      <c r="O309" s="108">
        <f t="shared" si="92"/>
        <v>67854.400000000023</v>
      </c>
      <c r="P309" s="108">
        <f t="shared" si="93"/>
        <v>67854.400000000023</v>
      </c>
      <c r="Q309" s="108">
        <f t="shared" si="94"/>
        <v>0</v>
      </c>
      <c r="R309" s="47"/>
    </row>
    <row r="310" spans="1:18" x14ac:dyDescent="0.15">
      <c r="A310" s="49"/>
      <c r="B310" s="49"/>
      <c r="C310" s="49"/>
      <c r="D310" s="49"/>
      <c r="E310" s="49"/>
      <c r="F310" s="49"/>
      <c r="G310" s="49"/>
      <c r="H310" s="49"/>
      <c r="I310" s="92"/>
      <c r="J310" s="92"/>
      <c r="K310" s="92"/>
      <c r="L310" s="107"/>
      <c r="M310" s="107"/>
      <c r="N310" s="107"/>
      <c r="O310" s="49"/>
      <c r="P310" s="49"/>
      <c r="Q310" s="49"/>
    </row>
  </sheetData>
  <mergeCells count="18">
    <mergeCell ref="A5:A7"/>
    <mergeCell ref="D5:D7"/>
    <mergeCell ref="C5:C7"/>
    <mergeCell ref="B5:B7"/>
    <mergeCell ref="L6:L7"/>
    <mergeCell ref="B3:J3"/>
    <mergeCell ref="E5:E7"/>
    <mergeCell ref="L5:N5"/>
    <mergeCell ref="O5:Q5"/>
    <mergeCell ref="I6:I7"/>
    <mergeCell ref="J6:K6"/>
    <mergeCell ref="F6:F7"/>
    <mergeCell ref="F5:H5"/>
    <mergeCell ref="G6:H6"/>
    <mergeCell ref="I5:K5"/>
    <mergeCell ref="M6:N6"/>
    <mergeCell ref="O6:O7"/>
    <mergeCell ref="P6:Q6"/>
  </mergeCells>
  <pageMargins left="0.19685039370078741" right="0.1574803149606299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</cp:lastModifiedBy>
  <cp:lastPrinted>2023-11-22T12:57:05Z</cp:lastPrinted>
  <dcterms:created xsi:type="dcterms:W3CDTF">2022-06-16T10:33:45Z</dcterms:created>
  <dcterms:modified xsi:type="dcterms:W3CDTF">2024-12-27T13:52:33Z</dcterms:modified>
</cp:coreProperties>
</file>