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եկամուտներ" sheetId="1" r:id="rId1"/>
    <sheet name="գործառն դասակարգ" sheetId="2" r:id="rId2"/>
    <sheet name="տնտ. դասակ" sheetId="3" r:id="rId3"/>
  </sheets>
  <calcPr calcId="124519" calcMode="autoNoTable"/>
</workbook>
</file>

<file path=xl/calcChain.xml><?xml version="1.0" encoding="utf-8"?>
<calcChain xmlns="http://schemas.openxmlformats.org/spreadsheetml/2006/main">
  <c r="D46" i="1"/>
  <c r="C46" s="1"/>
  <c r="E31" i="3"/>
  <c r="D31" s="1"/>
  <c r="C25" i="2"/>
  <c r="D25"/>
  <c r="I25"/>
  <c r="H25"/>
  <c r="G25"/>
  <c r="F25"/>
  <c r="E9"/>
  <c r="C9" s="1"/>
  <c r="D8"/>
  <c r="C8" s="1"/>
  <c r="E11"/>
  <c r="E16"/>
  <c r="E29" i="3"/>
  <c r="D29"/>
  <c r="E20" i="2"/>
  <c r="D6"/>
  <c r="E21" i="3" l="1"/>
  <c r="F41"/>
  <c r="H44"/>
  <c r="D15" i="2"/>
  <c r="D47" i="1"/>
  <c r="C47" s="1"/>
  <c r="E14" i="2"/>
  <c r="D43" i="1"/>
  <c r="C43" s="1"/>
  <c r="D40"/>
  <c r="C40"/>
  <c r="D39"/>
  <c r="C39" s="1"/>
  <c r="D38"/>
  <c r="C38" s="1"/>
  <c r="D36"/>
  <c r="C36" s="1"/>
  <c r="D34"/>
  <c r="D35"/>
  <c r="C34"/>
  <c r="C35"/>
  <c r="D27"/>
  <c r="C27" s="1"/>
  <c r="D9"/>
  <c r="D10"/>
  <c r="D11"/>
  <c r="E7" i="2"/>
  <c r="C7" s="1"/>
  <c r="E12" i="3"/>
  <c r="D12" s="1"/>
  <c r="H38"/>
  <c r="I44"/>
  <c r="J44"/>
  <c r="F44" s="1"/>
  <c r="G44"/>
  <c r="F47"/>
  <c r="F48"/>
  <c r="D48" s="1"/>
  <c r="F39"/>
  <c r="D39" s="1"/>
  <c r="F42"/>
  <c r="F43"/>
  <c r="D43" s="1"/>
  <c r="F40"/>
  <c r="E7"/>
  <c r="E8"/>
  <c r="E9"/>
  <c r="E10"/>
  <c r="E11"/>
  <c r="E13"/>
  <c r="E14"/>
  <c r="E15"/>
  <c r="E16"/>
  <c r="E17"/>
  <c r="E18"/>
  <c r="E19"/>
  <c r="E20"/>
  <c r="E22"/>
  <c r="D22" s="1"/>
  <c r="E23"/>
  <c r="E24"/>
  <c r="E25"/>
  <c r="E26"/>
  <c r="E27"/>
  <c r="E28"/>
  <c r="E30"/>
  <c r="E32"/>
  <c r="E33"/>
  <c r="E34"/>
  <c r="E35"/>
  <c r="E36"/>
  <c r="E37"/>
  <c r="D37" s="1"/>
  <c r="E6"/>
  <c r="G45" i="1"/>
  <c r="G48" s="1"/>
  <c r="H45"/>
  <c r="H48" s="1"/>
  <c r="I45"/>
  <c r="I48" s="1"/>
  <c r="D48" s="1"/>
  <c r="F45"/>
  <c r="F48" s="1"/>
  <c r="D41"/>
  <c r="C41"/>
  <c r="H45" i="3"/>
  <c r="E44"/>
  <c r="I38"/>
  <c r="J38"/>
  <c r="E38" s="1"/>
  <c r="G38"/>
  <c r="I45"/>
  <c r="J45"/>
  <c r="G45"/>
  <c r="F45" l="1"/>
  <c r="E49"/>
  <c r="D44"/>
  <c r="F49"/>
  <c r="H49"/>
  <c r="G49"/>
  <c r="J49"/>
  <c r="I49"/>
  <c r="G26" i="2"/>
  <c r="F26"/>
  <c r="H26"/>
  <c r="I26"/>
  <c r="D26"/>
  <c r="D10"/>
  <c r="D23"/>
  <c r="C23" s="1"/>
  <c r="D21"/>
  <c r="D19"/>
  <c r="C19" s="1"/>
  <c r="D17"/>
  <c r="C17" s="1"/>
  <c r="C15"/>
  <c r="D13"/>
  <c r="C13" s="1"/>
  <c r="E25"/>
  <c r="E24"/>
  <c r="C24" s="1"/>
  <c r="E22"/>
  <c r="C22" s="1"/>
  <c r="C16"/>
  <c r="C14"/>
  <c r="E12"/>
  <c r="C12" s="1"/>
  <c r="E18"/>
  <c r="C18" s="1"/>
  <c r="C20"/>
  <c r="C21"/>
  <c r="C10"/>
  <c r="C11"/>
  <c r="C6"/>
  <c r="I27" l="1"/>
  <c r="H27"/>
  <c r="C26"/>
  <c r="F27"/>
  <c r="G27"/>
  <c r="E26"/>
  <c r="E27" s="1"/>
  <c r="D27"/>
  <c r="C27" l="1"/>
  <c r="D42" i="1"/>
  <c r="C42" s="1"/>
  <c r="D13"/>
  <c r="C13" s="1"/>
  <c r="D47" i="3"/>
  <c r="D45" s="1"/>
  <c r="D42"/>
  <c r="D41"/>
  <c r="D40"/>
  <c r="D36"/>
  <c r="D35"/>
  <c r="D34"/>
  <c r="D33"/>
  <c r="D32"/>
  <c r="D30"/>
  <c r="D28"/>
  <c r="D27"/>
  <c r="D26"/>
  <c r="D25"/>
  <c r="D24"/>
  <c r="D23"/>
  <c r="D21"/>
  <c r="D20"/>
  <c r="D19"/>
  <c r="D18"/>
  <c r="D17"/>
  <c r="D16"/>
  <c r="D15"/>
  <c r="D14"/>
  <c r="D13"/>
  <c r="D11"/>
  <c r="D10"/>
  <c r="D9"/>
  <c r="D8"/>
  <c r="D7"/>
  <c r="D6"/>
  <c r="D44" i="1"/>
  <c r="C44" s="1"/>
  <c r="D37"/>
  <c r="C37" s="1"/>
  <c r="D33"/>
  <c r="C33" s="1"/>
  <c r="D32"/>
  <c r="C32" s="1"/>
  <c r="D31"/>
  <c r="C31" s="1"/>
  <c r="E45"/>
  <c r="E48" s="1"/>
  <c r="C48" s="1"/>
  <c r="D30"/>
  <c r="C30" s="1"/>
  <c r="D29"/>
  <c r="C29" s="1"/>
  <c r="D28"/>
  <c r="C28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2"/>
  <c r="C12" s="1"/>
  <c r="C11"/>
  <c r="C10"/>
  <c r="C9"/>
  <c r="D38" i="3" l="1"/>
  <c r="D49" s="1"/>
  <c r="D45" i="1"/>
  <c r="C45" l="1"/>
</calcChain>
</file>

<file path=xl/sharedStrings.xml><?xml version="1.0" encoding="utf-8"?>
<sst xmlns="http://schemas.openxmlformats.org/spreadsheetml/2006/main" count="247" uniqueCount="166">
  <si>
    <t>Հավելված</t>
  </si>
  <si>
    <t>/հազ . դրամ/</t>
  </si>
  <si>
    <t>Ֆոնդային մաս</t>
  </si>
  <si>
    <t>I եռամսյակ</t>
  </si>
  <si>
    <t>II եռամսյակ</t>
  </si>
  <si>
    <t>III եռամսյակ</t>
  </si>
  <si>
    <t>IV եռամսյակ</t>
  </si>
  <si>
    <t>Ընդամենը</t>
  </si>
  <si>
    <t>X</t>
  </si>
  <si>
    <t>ԾԱԽՍԵՐԸ   ԳՈՐԾԱՌՆԱԿԱՆ   ԴԱՍԱԿԱՐԳՄԱՄԲ</t>
  </si>
  <si>
    <t>հազ. դրամ</t>
  </si>
  <si>
    <t>ԾԱԽՍԵՐԸ    ՏՆՏԵՍԱԳԻՏԱԿԱՆ   ԴԱՍԱԿԱՐԳՄԱՄԲ</t>
  </si>
  <si>
    <t>NN</t>
  </si>
  <si>
    <t>Եկամտատեսակները</t>
  </si>
  <si>
    <t>վարչական մաս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</si>
  <si>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</si>
  <si>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</si>
  <si>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</si>
  <si>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սեփականություն համարվող հողերի վարձակալության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</si>
  <si>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</si>
  <si>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</si>
  <si>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</si>
  <si>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 xml:space="preserve">                                                                                                                                                                                                                          որոշման</t>
  </si>
  <si>
    <t xml:space="preserve">            Ե Կ Ա Մ Ո Ւ Տ Ն Ե Ր</t>
  </si>
  <si>
    <t>վարչական բյուջե</t>
  </si>
  <si>
    <t>ֆոնդային բյուջե</t>
  </si>
  <si>
    <t xml:space="preserve"> Տողի</t>
  </si>
  <si>
    <t>անվանումները</t>
  </si>
  <si>
    <t>ֆոնդային մաս</t>
  </si>
  <si>
    <t>x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</si>
  <si>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</si>
  <si>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</si>
  <si>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</si>
  <si>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</si>
  <si>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</si>
  <si>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</si>
  <si>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</si>
  <si>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</si>
  <si>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</si>
  <si>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</si>
  <si>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</si>
  <si>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</si>
  <si>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</si>
  <si>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</si>
  <si>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</si>
  <si>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</si>
  <si>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</si>
  <si>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</si>
  <si>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</si>
  <si>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</si>
  <si>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</si>
  <si>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</si>
  <si>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</si>
  <si>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</si>
  <si>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</si>
  <si>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</si>
  <si>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</si>
  <si>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</si>
  <si>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-Մասնագիտական ծառայություններ
</t>
  </si>
  <si>
    <t>4241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</si>
  <si>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</si>
  <si>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</si>
  <si>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</si>
  <si>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</si>
  <si>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-Գրասենյակային նյութեր և հագուստ
</t>
  </si>
  <si>
    <t>4261</t>
  </si>
  <si>
    <t xml:space="preserve"> -Տրանսպորտային նյութեր
</t>
  </si>
  <si>
    <t>4264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</si>
  <si>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</si>
  <si>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</si>
  <si>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</si>
  <si>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</si>
  <si>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-Սուբսիդիաներ ոչ-ֆինանսական պետական (hամայնքային) կազմակերպություններին 
</t>
  </si>
  <si>
    <t>4511</t>
  </si>
  <si>
    <t>4639</t>
  </si>
  <si>
    <t xml:space="preserve"> -Կրթական, մշակութային և սպորտային նպաստներ բյուջեից
</t>
  </si>
  <si>
    <t>4727</t>
  </si>
  <si>
    <t xml:space="preserve"> -Այլ նպաստներ բյուջեից
</t>
  </si>
  <si>
    <t>4729</t>
  </si>
  <si>
    <t xml:space="preserve"> -Նվիրատվություններ այլ շահույթ չհետապնդող կազմակերպություններին
</t>
  </si>
  <si>
    <t>4819</t>
  </si>
  <si>
    <t xml:space="preserve"> -Պարտադիր վճարներ
</t>
  </si>
  <si>
    <t>4823</t>
  </si>
  <si>
    <t xml:space="preserve"> -Բնական աղետներից առաջացած վնասվածքների կամ վնասների վերականգնում
</t>
  </si>
  <si>
    <t>4841</t>
  </si>
  <si>
    <t xml:space="preserve"> -Պահուստային միջոցներ
</t>
  </si>
  <si>
    <t>4891</t>
  </si>
  <si>
    <t xml:space="preserve"> - Շենքերի և շինությունների կապիտալ վերանորոգում
</t>
  </si>
  <si>
    <t>5113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</si>
  <si>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</si>
  <si>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</si>
  <si>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</si>
  <si>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</si>
  <si>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այդ թվում`
</t>
  </si>
  <si>
    <t xml:space="preserve">ՀՈՂԻ ԻՐԱՑՈՒՄԻՑ ՄՈՒՏՔԵՐ
</t>
  </si>
  <si>
    <t>8411</t>
  </si>
  <si>
    <t>Հ/Հ</t>
  </si>
  <si>
    <t>Ընդամենը բյուջե</t>
  </si>
  <si>
    <t>Հիմնական շինությունների համար</t>
  </si>
  <si>
    <t>Ոչ հիմնական շինությունների համար</t>
  </si>
  <si>
    <t>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</si>
  <si>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Համայնքի վարչական տարածքում շենքերի, շինությունների, քաղաքաշինական այլ օբյեկտների  քանդման թույլտվության համար</t>
  </si>
  <si>
    <t>Համայնքի տարածքում բացօթյա վաճառք կազմակերպելու թույլտվության համար</t>
  </si>
  <si>
    <t xml:space="preserve">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</si>
  <si>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</si>
  <si>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</si>
  <si>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տարածքում արտաքին գովազդ տեղադրելու թույլտվության համար</t>
  </si>
  <si>
    <t xml:space="preserve">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</si>
  <si>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</si>
  <si>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Պետական բյուջեից ֆինանսական համահարթեցման սկզբունքով տրամադրվող դոտացիաներ</t>
  </si>
  <si>
    <t>ԸՆԴԱՄԵՆԸ</t>
  </si>
  <si>
    <t xml:space="preserve">01.0.0 ԸՆԴՀԱՆՈՒՐ ԲՆՈՒՅԹԻ ՀԱՆՐԱՅԻՆ ԾԱՌԱՅՈՒԹՅՈՒՆՆԵՐ </t>
  </si>
  <si>
    <t xml:space="preserve">04.0.0 ՏՆՏԵՍԱԿԱՆ ՀԱՐԱԲԵՐՈՒԹՅՈՒՆՆԵՐ </t>
  </si>
  <si>
    <t xml:space="preserve">05.0.0 ՇՐՋԱԿԱ  ՄԻՋԱՎԱՅՐԻ ՊԱՇՏՊԱՆՈՒԹՅՈՒՆ </t>
  </si>
  <si>
    <t xml:space="preserve">06.0.0 ԲՆԱԿԱՐԱՆԱՅԻՆ ՇԻՆԱՐԱՐՈՒԹՅՈՒՆ ԵՎ ԿՈՄՈՒՆԱԼ ԾԱՌԱՅՈՒԹՅՈՒՆ </t>
  </si>
  <si>
    <t xml:space="preserve">08.0.0 ՀԱՆԳԻՍՏ, ՄՇԱԿՈՒՅԹ ԵՎ ԿՐՈՆ </t>
  </si>
  <si>
    <t xml:space="preserve">09.0.0 ԿՐԹՈՒԹՅՈՒՆ </t>
  </si>
  <si>
    <t xml:space="preserve">10.0.0 ՍՈՑԻԱԼԱԿԱՆ ՊԱՇՏՊԱՆՈՒԹՅՈՒՆ </t>
  </si>
  <si>
    <t>11.0.0 ՀԻՄՆԱԿԱՆ ԲԱԺԻՆՆԵՐԻՆ ՉԴԱՍՎՈՂ ՊԱՀՈՒՍՏԱՅԻՆ ՖՈՆԴԵՐ</t>
  </si>
  <si>
    <t>Բյուջետային ծախսերի գործառական դասակարգում</t>
  </si>
  <si>
    <t>04.9.1 Տնտեսական հարաբերություններ(այլ դասերի չպատկանող)</t>
  </si>
  <si>
    <t>Ընդամենը ֆոնդային բյուջեի ծախսեր</t>
  </si>
  <si>
    <t>Ընդամենը վարչական բյուջեի ծախսեր</t>
  </si>
  <si>
    <t>Ընդամենը ծախսեր</t>
  </si>
  <si>
    <t xml:space="preserve"> - Այլ ընթացիկ դրամաշնորհներ                           </t>
  </si>
  <si>
    <t>Ընդամենը վարչական ծախսեր</t>
  </si>
  <si>
    <t xml:space="preserve"> Գ. ՈՉ ՖԻՆԱՆՍԱԿԱՆ ԱԿՏԻՎՆԵՐԻ ԻՐԱՑՈՒՄԻՑ ՄՈՒՏՔԵՐ 
</t>
  </si>
  <si>
    <t>Ընդմենը ֆոնդային ծախսեր</t>
  </si>
  <si>
    <t xml:space="preserve"> - Նախագծահետազոտական ծախսեր
</t>
  </si>
  <si>
    <t xml:space="preserve"> ՀԻՄՆԱԿԱՆ ՄԻՋՈՑՆԵՐԻ ԻՐԱՑՈՒՄԻՑ ՄՈՒՏՔԵՐ
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</si>
  <si>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</si>
  <si>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</si>
  <si>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Շենքերի և շինությունների կառուցում</t>
  </si>
  <si>
    <t>Մեքենաների և սարքավորումների վարձակալություն</t>
  </si>
  <si>
    <t>Հայաստանի Հանրապետության Շիրակի մարզի Արթիկ համայնքի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</si>
  <si>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</si>
  <si>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</si>
  <si>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</si>
  <si>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</si>
  <si>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</si>
  <si>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 xml:space="preserve"> 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</si>
  <si>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</si>
  <si>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</si>
  <si>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</si>
  <si>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կողմից կազմակերպվող մրցույթների և աճուրդների մասնակցության համար</t>
  </si>
  <si>
    <t xml:space="preserve">Աղբահանության վճարներ բնակելի նպատակային նշանակության շենքերում և (կամ) շինություններում կոշտ կենցաղային թափոնների համար </t>
  </si>
  <si>
    <t>Աղբահանության վճարներ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</t>
  </si>
  <si>
    <t>Ավտոկայանատեղում կայանելու համար</t>
  </si>
  <si>
    <t>Համայնքի արխիվից փաստաթղթերի պատճեններ տրամադրելու համար</t>
  </si>
  <si>
    <t>Այլ տեղական վճարներ</t>
  </si>
  <si>
    <t>ղեկավարի 2018 թվականի հունվարի 14-ի թիվ  2  Ա</t>
  </si>
  <si>
    <t>Համայնքի բյուջեի վարչական մասի միջոցների տարեսկզբի ազատ մնացորդից համայնքի բյուջեի վարչական մասից նախորդ տարում ֆինանսավորման ենթակա, սակայն չֆինանսավորված` առկա պարտավորությունների կատարմանը ուղղված միջոցներ</t>
  </si>
  <si>
    <t>ԸՆԴՀԱՆՈՒՐԸ</t>
  </si>
  <si>
    <t>Կապիտալ դրամաշնորհներ միջազգային կազմակերպություններին</t>
  </si>
  <si>
    <t xml:space="preserve">02.0.0 ä²Þîä²ÜàôÂÚàôÜ </t>
  </si>
  <si>
    <t xml:space="preserve"> -²ÛÉ Ï³åÇï³É ¹ñ³Ù³ßÝáñÑÝ»ñ        </t>
  </si>
  <si>
    <t>+2400.0</t>
  </si>
  <si>
    <t>+1200.0</t>
  </si>
  <si>
    <t>+330.0</t>
  </si>
  <si>
    <t>-300.0</t>
  </si>
  <si>
    <t>+1500.0</t>
  </si>
  <si>
    <t>+3750.0</t>
  </si>
  <si>
    <t>-2000.0</t>
  </si>
  <si>
    <t>+2000.0</t>
  </si>
  <si>
    <t>-8880.0</t>
  </si>
  <si>
    <t>Համայնքի  µÛáõç»Ç í³ñã³Ï³Ý Ù³ëÇó ýáÝ¹³ÛÇÝ  Ù³ë Ùáõïù³·ñÙ³Ý »ÝÃ³Ï³ ·áõÙ³ñ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</si>
</sst>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b/>
      <sz val="8"/>
      <color theme="1"/>
      <name val="Arial LatArm"/>
      <family val="2"/>
    </font>
    <font>
      <b/>
      <sz val="11"/>
      <color theme="1"/>
      <name val="Arial LatArm"/>
      <family val="2"/>
    </font>
    <font>
      <sz val="11"/>
      <color theme="1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i/>
      <sz val="8"/>
      <color theme="1"/>
      <name val="Arial LatArm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0B0B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0" borderId="2" applyFill="0" applyProtection="0">
      <alignment horizontal="center" vertical="center"/>
    </xf>
    <xf numFmtId="0" fontId="2" fillId="0" borderId="2" applyNumberFormat="0" applyFill="0" applyProtection="0">
      <alignment horizontal="left" vertical="center" wrapText="1"/>
    </xf>
    <xf numFmtId="0" fontId="2" fillId="0" borderId="3" applyNumberFormat="0" applyFill="0" applyProtection="0">
      <alignment horizontal="center" vertical="center"/>
    </xf>
    <xf numFmtId="0" fontId="2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4" fontId="1" fillId="0" borderId="2" applyFill="0" applyProtection="0">
      <alignment horizontal="right" vertical="center"/>
    </xf>
  </cellStyleXfs>
  <cellXfs count="102">
    <xf numFmtId="0" fontId="0" fillId="0" borderId="0" xfId="0"/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3" xfId="4" applyFont="1" applyFill="1" applyBorder="1" applyAlignment="1">
      <alignment horizontal="left" vertical="center" wrapText="1"/>
    </xf>
    <xf numFmtId="0" fontId="5" fillId="0" borderId="1" xfId="0" applyFont="1" applyBorder="1"/>
    <xf numFmtId="0" fontId="3" fillId="2" borderId="6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1" fillId="2" borderId="5" xfId="6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5" fillId="2" borderId="11" xfId="0" applyFont="1" applyFill="1" applyBorder="1"/>
    <xf numFmtId="0" fontId="5" fillId="2" borderId="1" xfId="0" applyFont="1" applyFill="1" applyBorder="1"/>
    <xf numFmtId="0" fontId="2" fillId="2" borderId="7" xfId="3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 wrapText="1"/>
    </xf>
    <xf numFmtId="164" fontId="4" fillId="2" borderId="3" xfId="5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0" fontId="1" fillId="0" borderId="3" xfId="4" applyNumberFormat="1" applyFont="1" applyFill="1" applyBorder="1" applyAlignment="1">
      <alignment horizontal="left" vertical="center" wrapText="1"/>
    </xf>
    <xf numFmtId="0" fontId="1" fillId="0" borderId="7" xfId="4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5" applyNumberFormat="1" applyFont="1" applyFill="1" applyBorder="1" applyAlignment="1">
      <alignment horizontal="center" vertical="center"/>
    </xf>
    <xf numFmtId="164" fontId="1" fillId="2" borderId="3" xfId="5" applyNumberFormat="1" applyFont="1" applyFill="1" applyBorder="1" applyAlignment="1">
      <alignment horizontal="center" vertical="center"/>
    </xf>
    <xf numFmtId="164" fontId="1" fillId="0" borderId="7" xfId="5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" fillId="2" borderId="3" xfId="5" applyNumberFormat="1" applyFont="1" applyFill="1" applyBorder="1" applyAlignment="1">
      <alignment horizontal="right" vertical="center"/>
    </xf>
    <xf numFmtId="164" fontId="2" fillId="2" borderId="3" xfId="3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horizontal="center" vertical="center"/>
    </xf>
    <xf numFmtId="164" fontId="2" fillId="2" borderId="11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164" fontId="2" fillId="2" borderId="3" xfId="5" applyNumberFormat="1" applyFont="1" applyFill="1" applyBorder="1" applyAlignment="1">
      <alignment horizontal="center" vertical="center"/>
    </xf>
    <xf numFmtId="164" fontId="4" fillId="2" borderId="3" xfId="5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4" fontId="11" fillId="0" borderId="1" xfId="5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10" fillId="0" borderId="1" xfId="5" applyNumberFormat="1" applyFont="1" applyFill="1" applyBorder="1" applyAlignment="1">
      <alignment horizontal="center" vertical="center"/>
    </xf>
    <xf numFmtId="164" fontId="3" fillId="2" borderId="8" xfId="5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/>
    <xf numFmtId="164" fontId="5" fillId="2" borderId="1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2" fillId="2" borderId="12" xfId="5" applyNumberFormat="1" applyFont="1" applyFill="1" applyBorder="1" applyAlignment="1">
      <alignment horizontal="right" vertical="center"/>
    </xf>
    <xf numFmtId="164" fontId="2" fillId="2" borderId="9" xfId="5" applyNumberFormat="1" applyFont="1" applyFill="1" applyBorder="1" applyAlignment="1">
      <alignment horizontal="right" vertical="center"/>
    </xf>
    <xf numFmtId="164" fontId="2" fillId="3" borderId="3" xfId="5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2" fillId="2" borderId="10" xfId="4" applyFont="1" applyFill="1" applyBorder="1" applyAlignment="1">
      <alignment horizontal="left" vertical="center" wrapText="1"/>
    </xf>
    <xf numFmtId="0" fontId="2" fillId="2" borderId="14" xfId="4" applyFont="1" applyFill="1" applyBorder="1" applyAlignment="1">
      <alignment horizontal="left" vertical="center" wrapText="1"/>
    </xf>
    <xf numFmtId="0" fontId="3" fillId="2" borderId="13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8" xfId="4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2" fillId="2" borderId="8" xfId="4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2" fillId="2" borderId="19" xfId="4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164" fontId="2" fillId="2" borderId="27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164" fontId="13" fillId="3" borderId="2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</cellXfs>
  <cellStyles count="7">
    <cellStyle name="cntr_arm10_Bord_900" xfId="3"/>
    <cellStyle name="cntr_arm10_BordGrey_900" xfId="1"/>
    <cellStyle name="left_arm10_BordWW_900" xfId="4"/>
    <cellStyle name="left_arm10_GrBordWW_900" xfId="2"/>
    <cellStyle name="rgt_arm10_BordGrey_900" xfId="6"/>
    <cellStyle name="rgt_arm14_Money_90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40" zoomScale="130" zoomScaleNormal="130" workbookViewId="0">
      <selection activeCell="D46" sqref="D46"/>
    </sheetView>
  </sheetViews>
  <sheetFormatPr defaultRowHeight="15"/>
  <cols>
    <col min="1" max="1" width="5.5703125" customWidth="1"/>
    <col min="2" max="2" width="29.28515625" customWidth="1"/>
    <col min="3" max="3" width="11.5703125" customWidth="1"/>
    <col min="4" max="4" width="11.28515625" customWidth="1"/>
    <col min="5" max="5" width="8" customWidth="1"/>
    <col min="6" max="6" width="11.140625" customWidth="1"/>
    <col min="7" max="7" width="11.28515625" customWidth="1"/>
    <col min="8" max="8" width="11.140625" customWidth="1"/>
    <col min="9" max="9" width="10.7109375" customWidth="1"/>
  </cols>
  <sheetData>
    <row r="1" spans="1:9">
      <c r="A1" s="74" t="s">
        <v>0</v>
      </c>
      <c r="B1" s="74"/>
      <c r="C1" s="74"/>
      <c r="D1" s="74"/>
      <c r="E1" s="74"/>
      <c r="F1" s="74"/>
      <c r="G1" s="74"/>
      <c r="H1" s="74"/>
      <c r="I1" s="75"/>
    </row>
    <row r="2" spans="1:9">
      <c r="A2" s="74" t="s">
        <v>134</v>
      </c>
      <c r="B2" s="74"/>
      <c r="C2" s="74"/>
      <c r="D2" s="74"/>
      <c r="E2" s="74"/>
      <c r="F2" s="74"/>
      <c r="G2" s="74"/>
      <c r="H2" s="74"/>
      <c r="I2" s="75"/>
    </row>
    <row r="3" spans="1:9">
      <c r="A3" s="74" t="s">
        <v>150</v>
      </c>
      <c r="B3" s="74"/>
      <c r="C3" s="74"/>
      <c r="D3" s="74"/>
      <c r="E3" s="74"/>
      <c r="F3" s="74"/>
      <c r="G3" s="74"/>
      <c r="H3" s="74"/>
      <c r="I3" s="75"/>
    </row>
    <row r="4" spans="1:9">
      <c r="A4" s="73" t="s">
        <v>22</v>
      </c>
      <c r="B4" s="73"/>
      <c r="C4" s="73"/>
      <c r="D4" s="73"/>
      <c r="E4" s="73"/>
      <c r="F4" s="73"/>
      <c r="G4" s="73"/>
      <c r="H4" s="73"/>
    </row>
    <row r="6" spans="1:9">
      <c r="A6" s="77" t="s">
        <v>23</v>
      </c>
      <c r="B6" s="77"/>
      <c r="C6" s="77"/>
      <c r="D6" s="77"/>
      <c r="E6" s="77"/>
      <c r="F6" s="77"/>
      <c r="G6" s="77"/>
      <c r="H6" s="77"/>
      <c r="I6" s="73"/>
    </row>
    <row r="7" spans="1:9">
      <c r="G7" s="76" t="s">
        <v>1</v>
      </c>
      <c r="H7" s="76"/>
      <c r="I7" s="76"/>
    </row>
    <row r="8" spans="1:9" ht="34.5" customHeight="1">
      <c r="A8" s="1" t="s">
        <v>96</v>
      </c>
      <c r="B8" s="1" t="s">
        <v>13</v>
      </c>
      <c r="C8" s="2" t="s">
        <v>97</v>
      </c>
      <c r="D8" s="2" t="s">
        <v>14</v>
      </c>
      <c r="E8" s="2" t="s">
        <v>2</v>
      </c>
      <c r="F8" s="1" t="s">
        <v>3</v>
      </c>
      <c r="G8" s="1" t="s">
        <v>4</v>
      </c>
      <c r="H8" s="1" t="s">
        <v>5</v>
      </c>
      <c r="I8" s="1" t="s">
        <v>6</v>
      </c>
    </row>
    <row r="9" spans="1:9" ht="33.75" customHeight="1">
      <c r="A9" s="3">
        <v>1</v>
      </c>
      <c r="B9" s="4" t="s">
        <v>15</v>
      </c>
      <c r="C9" s="34">
        <f>SUM(D9,E9)</f>
        <v>10000</v>
      </c>
      <c r="D9" s="34">
        <f t="shared" ref="D9:D11" si="0">I9</f>
        <v>10000</v>
      </c>
      <c r="E9" s="34" t="s">
        <v>8</v>
      </c>
      <c r="F9" s="34">
        <v>1500</v>
      </c>
      <c r="G9" s="34">
        <v>3500</v>
      </c>
      <c r="H9" s="34">
        <v>7000</v>
      </c>
      <c r="I9" s="34">
        <v>10000</v>
      </c>
    </row>
    <row r="10" spans="1:9" ht="27.75" customHeight="1">
      <c r="A10" s="3">
        <v>2</v>
      </c>
      <c r="B10" s="4" t="s">
        <v>16</v>
      </c>
      <c r="C10" s="35">
        <f>SUM(D10,E10)</f>
        <v>3800</v>
      </c>
      <c r="D10" s="34">
        <f t="shared" si="0"/>
        <v>3800</v>
      </c>
      <c r="E10" s="35" t="s">
        <v>8</v>
      </c>
      <c r="F10" s="35">
        <v>1000</v>
      </c>
      <c r="G10" s="35">
        <v>1800</v>
      </c>
      <c r="H10" s="35">
        <v>2700</v>
      </c>
      <c r="I10" s="35">
        <v>3800</v>
      </c>
    </row>
    <row r="11" spans="1:9" ht="22.5" customHeight="1">
      <c r="A11" s="3">
        <v>3</v>
      </c>
      <c r="B11" s="4" t="s">
        <v>17</v>
      </c>
      <c r="C11" s="35">
        <f>SUM(D11,E11)</f>
        <v>56500</v>
      </c>
      <c r="D11" s="34">
        <f t="shared" si="0"/>
        <v>56500</v>
      </c>
      <c r="E11" s="35" t="s">
        <v>8</v>
      </c>
      <c r="F11" s="35">
        <v>11000</v>
      </c>
      <c r="G11" s="35">
        <v>23000</v>
      </c>
      <c r="H11" s="35">
        <v>39000</v>
      </c>
      <c r="I11" s="35">
        <v>56500</v>
      </c>
    </row>
    <row r="12" spans="1:9">
      <c r="A12" s="3">
        <v>4</v>
      </c>
      <c r="B12" s="4" t="s">
        <v>98</v>
      </c>
      <c r="C12" s="34">
        <f t="shared" ref="C12:C27" si="1">SUM(D12,E12)</f>
        <v>150</v>
      </c>
      <c r="D12" s="34">
        <f>I12</f>
        <v>150</v>
      </c>
      <c r="E12" s="34" t="s">
        <v>8</v>
      </c>
      <c r="F12" s="30">
        <v>22.5</v>
      </c>
      <c r="G12" s="30">
        <v>45</v>
      </c>
      <c r="H12" s="30">
        <v>90</v>
      </c>
      <c r="I12" s="30">
        <v>150</v>
      </c>
    </row>
    <row r="13" spans="1:9">
      <c r="A13" s="3">
        <v>5</v>
      </c>
      <c r="B13" s="4" t="s">
        <v>99</v>
      </c>
      <c r="C13" s="34">
        <f t="shared" si="1"/>
        <v>24</v>
      </c>
      <c r="D13" s="34">
        <f t="shared" ref="D13:D40" si="2">I13</f>
        <v>24</v>
      </c>
      <c r="E13" s="34" t="s">
        <v>8</v>
      </c>
      <c r="F13" s="30">
        <v>9</v>
      </c>
      <c r="G13" s="30">
        <v>9</v>
      </c>
      <c r="H13" s="30">
        <v>24</v>
      </c>
      <c r="I13" s="30">
        <v>24</v>
      </c>
    </row>
    <row r="14" spans="1:9" ht="96" customHeight="1">
      <c r="A14" s="3">
        <v>6</v>
      </c>
      <c r="B14" s="4" t="s">
        <v>100</v>
      </c>
      <c r="C14" s="34">
        <f t="shared" si="1"/>
        <v>12</v>
      </c>
      <c r="D14" s="34">
        <f t="shared" si="2"/>
        <v>12</v>
      </c>
      <c r="E14" s="34" t="s">
        <v>8</v>
      </c>
      <c r="F14" s="30">
        <v>6</v>
      </c>
      <c r="G14" s="30">
        <v>6</v>
      </c>
      <c r="H14" s="30">
        <v>12</v>
      </c>
      <c r="I14" s="30">
        <v>12</v>
      </c>
    </row>
    <row r="15" spans="1:9" ht="44.25" customHeight="1">
      <c r="A15" s="3">
        <v>7</v>
      </c>
      <c r="B15" s="4" t="s">
        <v>101</v>
      </c>
      <c r="C15" s="34">
        <f t="shared" si="1"/>
        <v>30</v>
      </c>
      <c r="D15" s="34">
        <f t="shared" si="2"/>
        <v>30</v>
      </c>
      <c r="E15" s="34" t="s">
        <v>8</v>
      </c>
      <c r="F15" s="30">
        <v>7.5</v>
      </c>
      <c r="G15" s="30">
        <v>15</v>
      </c>
      <c r="H15" s="30">
        <v>30</v>
      </c>
      <c r="I15" s="30">
        <v>30</v>
      </c>
    </row>
    <row r="16" spans="1:9" ht="50.25" customHeight="1">
      <c r="A16" s="3">
        <v>8</v>
      </c>
      <c r="B16" s="4" t="s">
        <v>137</v>
      </c>
      <c r="C16" s="34">
        <f t="shared" si="1"/>
        <v>5152</v>
      </c>
      <c r="D16" s="34">
        <f t="shared" si="2"/>
        <v>5152</v>
      </c>
      <c r="E16" s="34" t="s">
        <v>8</v>
      </c>
      <c r="F16" s="30">
        <v>1288</v>
      </c>
      <c r="G16" s="30">
        <v>2576</v>
      </c>
      <c r="H16" s="30">
        <v>3864</v>
      </c>
      <c r="I16" s="30">
        <v>5152</v>
      </c>
    </row>
    <row r="17" spans="1:9" ht="34.5" customHeight="1">
      <c r="A17" s="3">
        <v>9</v>
      </c>
      <c r="B17" s="4" t="s">
        <v>102</v>
      </c>
      <c r="C17" s="34">
        <f t="shared" si="1"/>
        <v>1149.8</v>
      </c>
      <c r="D17" s="34">
        <f t="shared" si="2"/>
        <v>1149.8</v>
      </c>
      <c r="E17" s="34" t="s">
        <v>8</v>
      </c>
      <c r="F17" s="30">
        <v>200</v>
      </c>
      <c r="G17" s="30">
        <v>500</v>
      </c>
      <c r="H17" s="30">
        <v>824.875</v>
      </c>
      <c r="I17" s="30">
        <v>1149.8</v>
      </c>
    </row>
    <row r="18" spans="1:9" ht="87.75" customHeight="1">
      <c r="A18" s="3">
        <v>10</v>
      </c>
      <c r="B18" s="4" t="s">
        <v>103</v>
      </c>
      <c r="C18" s="34">
        <f t="shared" si="1"/>
        <v>1600</v>
      </c>
      <c r="D18" s="34">
        <f t="shared" si="2"/>
        <v>1600</v>
      </c>
      <c r="E18" s="34" t="s">
        <v>8</v>
      </c>
      <c r="F18" s="30">
        <v>1600</v>
      </c>
      <c r="G18" s="30">
        <v>1600</v>
      </c>
      <c r="H18" s="30">
        <v>1600</v>
      </c>
      <c r="I18" s="30">
        <v>1600</v>
      </c>
    </row>
    <row r="19" spans="1:9" ht="76.5" customHeight="1">
      <c r="A19" s="3">
        <v>11</v>
      </c>
      <c r="B19" s="4" t="s">
        <v>104</v>
      </c>
      <c r="C19" s="34">
        <f t="shared" si="1"/>
        <v>0</v>
      </c>
      <c r="D19" s="34">
        <f t="shared" si="2"/>
        <v>0</v>
      </c>
      <c r="E19" s="34" t="s">
        <v>8</v>
      </c>
      <c r="F19" s="34">
        <v>0</v>
      </c>
      <c r="G19" s="34">
        <v>0</v>
      </c>
      <c r="H19" s="34">
        <v>0</v>
      </c>
      <c r="I19" s="34">
        <v>0</v>
      </c>
    </row>
    <row r="20" spans="1:9" ht="55.5" customHeight="1">
      <c r="A20" s="3">
        <v>12</v>
      </c>
      <c r="B20" s="4" t="s">
        <v>105</v>
      </c>
      <c r="C20" s="34">
        <f t="shared" si="1"/>
        <v>0</v>
      </c>
      <c r="D20" s="34">
        <f t="shared" si="2"/>
        <v>0</v>
      </c>
      <c r="E20" s="34" t="s">
        <v>8</v>
      </c>
      <c r="F20" s="34">
        <v>0</v>
      </c>
      <c r="G20" s="34">
        <v>0</v>
      </c>
      <c r="H20" s="34">
        <v>0</v>
      </c>
      <c r="I20" s="34">
        <v>0</v>
      </c>
    </row>
    <row r="21" spans="1:9" ht="33" customHeight="1">
      <c r="A21" s="3">
        <v>13</v>
      </c>
      <c r="B21" s="4" t="s">
        <v>106</v>
      </c>
      <c r="C21" s="34">
        <f t="shared" si="1"/>
        <v>3262.5</v>
      </c>
      <c r="D21" s="34">
        <f t="shared" si="2"/>
        <v>3262.5</v>
      </c>
      <c r="E21" s="34" t="s">
        <v>8</v>
      </c>
      <c r="F21" s="30">
        <v>815.6</v>
      </c>
      <c r="G21" s="30">
        <v>1631.3</v>
      </c>
      <c r="H21" s="30">
        <v>2446.9</v>
      </c>
      <c r="I21" s="30">
        <v>3262.5</v>
      </c>
    </row>
    <row r="22" spans="1:9" ht="52.5" customHeight="1">
      <c r="A22" s="3">
        <v>14</v>
      </c>
      <c r="B22" s="4" t="s">
        <v>140</v>
      </c>
      <c r="C22" s="34">
        <f t="shared" si="1"/>
        <v>30</v>
      </c>
      <c r="D22" s="34">
        <f t="shared" si="2"/>
        <v>30</v>
      </c>
      <c r="E22" s="34" t="s">
        <v>8</v>
      </c>
      <c r="F22" s="30">
        <v>30</v>
      </c>
      <c r="G22" s="30">
        <v>30</v>
      </c>
      <c r="H22" s="30">
        <v>30</v>
      </c>
      <c r="I22" s="30">
        <v>30</v>
      </c>
    </row>
    <row r="23" spans="1:9" ht="56.25" customHeight="1">
      <c r="A23" s="3">
        <v>15</v>
      </c>
      <c r="B23" s="4" t="s">
        <v>136</v>
      </c>
      <c r="C23" s="34">
        <f t="shared" si="1"/>
        <v>400</v>
      </c>
      <c r="D23" s="34">
        <f t="shared" si="2"/>
        <v>400</v>
      </c>
      <c r="E23" s="34" t="s">
        <v>8</v>
      </c>
      <c r="F23" s="30">
        <v>400</v>
      </c>
      <c r="G23" s="30">
        <v>400</v>
      </c>
      <c r="H23" s="30">
        <v>400</v>
      </c>
      <c r="I23" s="30">
        <v>400</v>
      </c>
    </row>
    <row r="24" spans="1:9" ht="96" customHeight="1">
      <c r="A24" s="3">
        <v>16</v>
      </c>
      <c r="B24" s="4" t="s">
        <v>135</v>
      </c>
      <c r="C24" s="34">
        <f t="shared" si="1"/>
        <v>300</v>
      </c>
      <c r="D24" s="34">
        <f t="shared" si="2"/>
        <v>300</v>
      </c>
      <c r="E24" s="34" t="s">
        <v>8</v>
      </c>
      <c r="F24" s="30">
        <v>300</v>
      </c>
      <c r="G24" s="30">
        <v>300</v>
      </c>
      <c r="H24" s="30">
        <v>300</v>
      </c>
      <c r="I24" s="30">
        <v>300</v>
      </c>
    </row>
    <row r="25" spans="1:9" ht="57" customHeight="1">
      <c r="A25" s="3">
        <v>17</v>
      </c>
      <c r="B25" s="4" t="s">
        <v>138</v>
      </c>
      <c r="C25" s="34">
        <f t="shared" si="1"/>
        <v>420</v>
      </c>
      <c r="D25" s="34">
        <f t="shared" si="2"/>
        <v>420</v>
      </c>
      <c r="E25" s="34" t="s">
        <v>8</v>
      </c>
      <c r="F25" s="30">
        <v>105</v>
      </c>
      <c r="G25" s="30">
        <v>210</v>
      </c>
      <c r="H25" s="30">
        <v>315</v>
      </c>
      <c r="I25" s="30">
        <v>420</v>
      </c>
    </row>
    <row r="26" spans="1:9" ht="87" customHeight="1">
      <c r="A26" s="3">
        <v>18</v>
      </c>
      <c r="B26" s="4" t="s">
        <v>139</v>
      </c>
      <c r="C26" s="34">
        <f t="shared" si="1"/>
        <v>50</v>
      </c>
      <c r="D26" s="34">
        <f t="shared" si="2"/>
        <v>50</v>
      </c>
      <c r="E26" s="34" t="s">
        <v>8</v>
      </c>
      <c r="F26" s="30">
        <v>50</v>
      </c>
      <c r="G26" s="30">
        <v>50</v>
      </c>
      <c r="H26" s="30">
        <v>50</v>
      </c>
      <c r="I26" s="30">
        <v>50</v>
      </c>
    </row>
    <row r="27" spans="1:9" ht="45.75" customHeight="1">
      <c r="A27" s="3">
        <v>19</v>
      </c>
      <c r="B27" s="4" t="s">
        <v>141</v>
      </c>
      <c r="C27" s="34">
        <f t="shared" si="1"/>
        <v>300</v>
      </c>
      <c r="D27" s="34">
        <f t="shared" si="2"/>
        <v>300</v>
      </c>
      <c r="E27" s="34" t="s">
        <v>8</v>
      </c>
      <c r="F27" s="30">
        <v>300</v>
      </c>
      <c r="G27" s="30">
        <v>300</v>
      </c>
      <c r="H27" s="30">
        <v>300</v>
      </c>
      <c r="I27" s="30">
        <v>300</v>
      </c>
    </row>
    <row r="28" spans="1:9" ht="94.5" customHeight="1">
      <c r="A28" s="3">
        <v>20</v>
      </c>
      <c r="B28" s="4" t="s">
        <v>107</v>
      </c>
      <c r="C28" s="34">
        <f>SUM(D28,E28)</f>
        <v>3000</v>
      </c>
      <c r="D28" s="34">
        <f t="shared" si="2"/>
        <v>3000</v>
      </c>
      <c r="E28" s="34" t="s">
        <v>8</v>
      </c>
      <c r="F28" s="31">
        <v>750</v>
      </c>
      <c r="G28" s="31">
        <v>1500</v>
      </c>
      <c r="H28" s="31">
        <v>2250</v>
      </c>
      <c r="I28" s="31">
        <v>3000</v>
      </c>
    </row>
    <row r="29" spans="1:9" ht="99" customHeight="1">
      <c r="A29" s="3">
        <v>21</v>
      </c>
      <c r="B29" s="4" t="s">
        <v>108</v>
      </c>
      <c r="C29" s="34">
        <f>SUM(D29,E29)</f>
        <v>3800</v>
      </c>
      <c r="D29" s="34">
        <f t="shared" si="2"/>
        <v>3800</v>
      </c>
      <c r="E29" s="34" t="s">
        <v>8</v>
      </c>
      <c r="F29" s="31">
        <v>950</v>
      </c>
      <c r="G29" s="31">
        <v>1900</v>
      </c>
      <c r="H29" s="31">
        <v>2850</v>
      </c>
      <c r="I29" s="31">
        <v>3800</v>
      </c>
    </row>
    <row r="30" spans="1:9" ht="38.25" customHeight="1">
      <c r="A30" s="3">
        <v>22</v>
      </c>
      <c r="B30" s="4" t="s">
        <v>109</v>
      </c>
      <c r="C30" s="34">
        <f>SUM(D30,E30)</f>
        <v>381649.1</v>
      </c>
      <c r="D30" s="34">
        <f>I30</f>
        <v>381649.1</v>
      </c>
      <c r="E30" s="34" t="s">
        <v>8</v>
      </c>
      <c r="F30" s="30">
        <v>95412.3</v>
      </c>
      <c r="G30" s="30">
        <v>190824.6</v>
      </c>
      <c r="H30" s="30">
        <v>286236.82500000001</v>
      </c>
      <c r="I30" s="30">
        <v>381649.1</v>
      </c>
    </row>
    <row r="31" spans="1:9" ht="31.5">
      <c r="A31" s="3">
        <v>23</v>
      </c>
      <c r="B31" s="4" t="s">
        <v>18</v>
      </c>
      <c r="C31" s="34">
        <f t="shared" ref="C31:C48" si="3">SUM(D31,E31)</f>
        <v>2994.1</v>
      </c>
      <c r="D31" s="34">
        <f t="shared" si="2"/>
        <v>2994.1</v>
      </c>
      <c r="E31" s="34" t="s">
        <v>8</v>
      </c>
      <c r="F31" s="30">
        <v>748.5</v>
      </c>
      <c r="G31" s="30">
        <v>1497</v>
      </c>
      <c r="H31" s="30">
        <v>2245.5</v>
      </c>
      <c r="I31" s="30">
        <v>2994.1</v>
      </c>
    </row>
    <row r="32" spans="1:9" ht="24" customHeight="1">
      <c r="A32" s="3">
        <v>24</v>
      </c>
      <c r="B32" s="4" t="s">
        <v>19</v>
      </c>
      <c r="C32" s="34">
        <f t="shared" si="3"/>
        <v>2674.2</v>
      </c>
      <c r="D32" s="34">
        <f t="shared" si="2"/>
        <v>2674.2</v>
      </c>
      <c r="E32" s="34" t="s">
        <v>8</v>
      </c>
      <c r="F32" s="30">
        <v>668.5</v>
      </c>
      <c r="G32" s="30">
        <v>1337</v>
      </c>
      <c r="H32" s="30">
        <v>2005.5</v>
      </c>
      <c r="I32" s="30">
        <v>2674.2</v>
      </c>
    </row>
    <row r="33" spans="1:9" ht="63.75" customHeight="1">
      <c r="A33" s="3">
        <v>25</v>
      </c>
      <c r="B33" s="4" t="s">
        <v>20</v>
      </c>
      <c r="C33" s="35">
        <f t="shared" si="3"/>
        <v>5354.1</v>
      </c>
      <c r="D33" s="35">
        <f t="shared" si="2"/>
        <v>5354.1</v>
      </c>
      <c r="E33" s="35" t="s">
        <v>8</v>
      </c>
      <c r="F33" s="32">
        <v>1338.5</v>
      </c>
      <c r="G33" s="32">
        <v>2677</v>
      </c>
      <c r="H33" s="32">
        <v>4015.5</v>
      </c>
      <c r="I33" s="32">
        <v>5354.1</v>
      </c>
    </row>
    <row r="34" spans="1:9" ht="63.75" customHeight="1">
      <c r="A34" s="3">
        <v>26</v>
      </c>
      <c r="B34" s="4" t="s">
        <v>142</v>
      </c>
      <c r="C34" s="35">
        <f t="shared" si="3"/>
        <v>50</v>
      </c>
      <c r="D34" s="35">
        <f t="shared" si="2"/>
        <v>50</v>
      </c>
      <c r="E34" s="35"/>
      <c r="F34" s="30">
        <v>10</v>
      </c>
      <c r="G34" s="30">
        <v>20</v>
      </c>
      <c r="H34" s="30">
        <v>30</v>
      </c>
      <c r="I34" s="30">
        <v>50</v>
      </c>
    </row>
    <row r="35" spans="1:9" ht="129" customHeight="1">
      <c r="A35" s="3">
        <v>27</v>
      </c>
      <c r="B35" s="28" t="s">
        <v>143</v>
      </c>
      <c r="C35" s="35">
        <f t="shared" si="3"/>
        <v>92</v>
      </c>
      <c r="D35" s="35">
        <f t="shared" si="2"/>
        <v>92</v>
      </c>
      <c r="E35" s="35"/>
      <c r="F35" s="30">
        <v>0</v>
      </c>
      <c r="G35" s="30">
        <v>23</v>
      </c>
      <c r="H35" s="30">
        <v>46</v>
      </c>
      <c r="I35" s="30">
        <v>92</v>
      </c>
    </row>
    <row r="36" spans="1:9" ht="33" customHeight="1">
      <c r="A36" s="3">
        <v>28</v>
      </c>
      <c r="B36" s="28" t="s">
        <v>144</v>
      </c>
      <c r="C36" s="35">
        <f t="shared" si="3"/>
        <v>50</v>
      </c>
      <c r="D36" s="35">
        <f t="shared" si="2"/>
        <v>50</v>
      </c>
      <c r="E36" s="35"/>
      <c r="F36" s="30">
        <v>10</v>
      </c>
      <c r="G36" s="30">
        <v>20</v>
      </c>
      <c r="H36" s="30">
        <v>30</v>
      </c>
      <c r="I36" s="30">
        <v>50</v>
      </c>
    </row>
    <row r="37" spans="1:9" ht="52.5">
      <c r="A37" s="3">
        <v>29</v>
      </c>
      <c r="B37" s="4" t="s">
        <v>145</v>
      </c>
      <c r="C37" s="35">
        <f t="shared" si="3"/>
        <v>12672</v>
      </c>
      <c r="D37" s="34">
        <f t="shared" si="2"/>
        <v>12672</v>
      </c>
      <c r="E37" s="34" t="s">
        <v>8</v>
      </c>
      <c r="F37" s="30">
        <v>3168</v>
      </c>
      <c r="G37" s="30">
        <v>6336</v>
      </c>
      <c r="H37" s="30">
        <v>9504</v>
      </c>
      <c r="I37" s="30">
        <v>12672</v>
      </c>
    </row>
    <row r="38" spans="1:9" ht="63" customHeight="1">
      <c r="A38" s="3">
        <v>30</v>
      </c>
      <c r="B38" s="5" t="s">
        <v>146</v>
      </c>
      <c r="C38" s="35">
        <f t="shared" si="3"/>
        <v>10480</v>
      </c>
      <c r="D38" s="34">
        <f t="shared" si="2"/>
        <v>10480</v>
      </c>
      <c r="E38" s="34"/>
      <c r="F38" s="30">
        <v>2620</v>
      </c>
      <c r="G38" s="30">
        <v>5240</v>
      </c>
      <c r="H38" s="30">
        <v>7860</v>
      </c>
      <c r="I38" s="30">
        <v>10480</v>
      </c>
    </row>
    <row r="39" spans="1:9" ht="67.5" customHeight="1">
      <c r="A39" s="3">
        <v>31</v>
      </c>
      <c r="B39" s="5" t="s">
        <v>130</v>
      </c>
      <c r="C39" s="35">
        <f t="shared" si="3"/>
        <v>23100</v>
      </c>
      <c r="D39" s="34">
        <f t="shared" si="2"/>
        <v>23100</v>
      </c>
      <c r="E39" s="34"/>
      <c r="F39" s="30">
        <v>2310</v>
      </c>
      <c r="G39" s="30">
        <v>9240</v>
      </c>
      <c r="H39" s="30">
        <v>16170</v>
      </c>
      <c r="I39" s="30">
        <v>23100</v>
      </c>
    </row>
    <row r="40" spans="1:9" ht="96.75" customHeight="1">
      <c r="A40" s="3">
        <v>32</v>
      </c>
      <c r="B40" s="29" t="s">
        <v>131</v>
      </c>
      <c r="C40" s="35">
        <f t="shared" si="3"/>
        <v>15622.6</v>
      </c>
      <c r="D40" s="34">
        <f t="shared" si="2"/>
        <v>15622.6</v>
      </c>
      <c r="E40" s="34"/>
      <c r="F40" s="30">
        <v>4284.6000000000004</v>
      </c>
      <c r="G40" s="30">
        <v>8063.95</v>
      </c>
      <c r="H40" s="30">
        <v>10784.3</v>
      </c>
      <c r="I40" s="30">
        <v>15622.6</v>
      </c>
    </row>
    <row r="41" spans="1:9" ht="27" customHeight="1">
      <c r="A41" s="3">
        <v>33</v>
      </c>
      <c r="B41" s="5" t="s">
        <v>147</v>
      </c>
      <c r="C41" s="34">
        <f t="shared" ref="C41" si="4">SUM(D41,E41)</f>
        <v>300</v>
      </c>
      <c r="D41" s="34">
        <f t="shared" ref="D41:D43" si="5">I41</f>
        <v>300</v>
      </c>
      <c r="E41" s="34" t="s">
        <v>8</v>
      </c>
      <c r="F41" s="30">
        <v>75</v>
      </c>
      <c r="G41" s="30">
        <v>150</v>
      </c>
      <c r="H41" s="30">
        <v>225</v>
      </c>
      <c r="I41" s="30">
        <v>300</v>
      </c>
    </row>
    <row r="42" spans="1:9" ht="35.25" customHeight="1">
      <c r="A42" s="3">
        <v>34</v>
      </c>
      <c r="B42" s="5" t="s">
        <v>148</v>
      </c>
      <c r="C42" s="36">
        <f>SUM(D42,E42)</f>
        <v>25</v>
      </c>
      <c r="D42" s="36">
        <f t="shared" si="5"/>
        <v>25</v>
      </c>
      <c r="E42" s="34" t="s">
        <v>8</v>
      </c>
      <c r="F42" s="30">
        <v>5</v>
      </c>
      <c r="G42" s="30">
        <v>10</v>
      </c>
      <c r="H42" s="30">
        <v>15</v>
      </c>
      <c r="I42" s="30">
        <v>25</v>
      </c>
    </row>
    <row r="43" spans="1:9" ht="20.25" customHeight="1">
      <c r="A43" s="3">
        <v>35</v>
      </c>
      <c r="B43" s="5" t="s">
        <v>149</v>
      </c>
      <c r="C43" s="36">
        <f>SUM(D43,E43)</f>
        <v>400</v>
      </c>
      <c r="D43" s="36">
        <f t="shared" si="5"/>
        <v>400</v>
      </c>
      <c r="E43" s="36"/>
      <c r="F43" s="33">
        <v>100</v>
      </c>
      <c r="G43" s="33">
        <v>200</v>
      </c>
      <c r="H43" s="33">
        <v>300</v>
      </c>
      <c r="I43" s="33">
        <v>400</v>
      </c>
    </row>
    <row r="44" spans="1:9" ht="59.25" customHeight="1">
      <c r="A44" s="3">
        <v>36</v>
      </c>
      <c r="B44" s="5" t="s">
        <v>21</v>
      </c>
      <c r="C44" s="36">
        <f t="shared" si="3"/>
        <v>200</v>
      </c>
      <c r="D44" s="36">
        <f t="shared" ref="D44:D48" si="6">I44</f>
        <v>200</v>
      </c>
      <c r="E44" s="36" t="s">
        <v>8</v>
      </c>
      <c r="F44" s="36">
        <v>0</v>
      </c>
      <c r="G44" s="36">
        <v>0</v>
      </c>
      <c r="H44" s="36">
        <v>200</v>
      </c>
      <c r="I44" s="36">
        <v>200</v>
      </c>
    </row>
    <row r="45" spans="1:9">
      <c r="A45" s="6"/>
      <c r="B45" s="8" t="s">
        <v>110</v>
      </c>
      <c r="C45" s="37">
        <f>SUM(C9:C44)</f>
        <v>545643.39999999991</v>
      </c>
      <c r="D45" s="37">
        <f t="shared" ref="D45:E45" si="7">SUM(D9:D44)</f>
        <v>545643.39999999991</v>
      </c>
      <c r="E45" s="37">
        <f t="shared" si="7"/>
        <v>0</v>
      </c>
      <c r="F45" s="37">
        <f>SUM(F9:F44)</f>
        <v>131084</v>
      </c>
      <c r="G45" s="37">
        <f t="shared" ref="G45:I45" si="8">SUM(G9:G44)</f>
        <v>265010.85000000003</v>
      </c>
      <c r="H45" s="37">
        <f t="shared" si="8"/>
        <v>403754.4</v>
      </c>
      <c r="I45" s="37">
        <f t="shared" si="8"/>
        <v>545643.39999999991</v>
      </c>
    </row>
    <row r="46" spans="1:9" ht="78.75" customHeight="1">
      <c r="A46" s="50">
        <v>37</v>
      </c>
      <c r="B46" s="51" t="s">
        <v>151</v>
      </c>
      <c r="C46" s="52">
        <f t="shared" ref="C46" si="9">SUM(D46,E46)</f>
        <v>3303.922</v>
      </c>
      <c r="D46" s="52">
        <f t="shared" ref="D46" si="10">I46</f>
        <v>3303.922</v>
      </c>
      <c r="E46" s="52" t="s">
        <v>8</v>
      </c>
      <c r="F46" s="52">
        <v>3303.922</v>
      </c>
      <c r="G46" s="52">
        <v>3303.922</v>
      </c>
      <c r="H46" s="52">
        <v>3303.922</v>
      </c>
      <c r="I46" s="52">
        <v>3303.922</v>
      </c>
    </row>
    <row r="47" spans="1:9" ht="36" customHeight="1">
      <c r="A47" s="50">
        <v>38</v>
      </c>
      <c r="B47" s="101" t="s">
        <v>165</v>
      </c>
      <c r="C47" s="52">
        <f t="shared" si="3"/>
        <v>3750</v>
      </c>
      <c r="D47" s="52">
        <f t="shared" si="6"/>
        <v>3750</v>
      </c>
      <c r="E47" s="52" t="s">
        <v>8</v>
      </c>
      <c r="F47" s="52">
        <v>0</v>
      </c>
      <c r="G47" s="52">
        <v>0</v>
      </c>
      <c r="H47" s="52">
        <v>3750</v>
      </c>
      <c r="I47" s="52">
        <v>3750</v>
      </c>
    </row>
    <row r="48" spans="1:9">
      <c r="A48" s="6"/>
      <c r="B48" s="8" t="s">
        <v>152</v>
      </c>
      <c r="C48" s="59">
        <f t="shared" si="3"/>
        <v>549393.39999999991</v>
      </c>
      <c r="D48" s="59">
        <f t="shared" si="6"/>
        <v>549393.39999999991</v>
      </c>
      <c r="E48" s="37">
        <f>SUM(E11:E47)</f>
        <v>0</v>
      </c>
      <c r="F48" s="37">
        <f>F47+F45</f>
        <v>131084</v>
      </c>
      <c r="G48" s="37">
        <f t="shared" ref="G48:I48" si="11">G47+G45</f>
        <v>265010.85000000003</v>
      </c>
      <c r="H48" s="37">
        <f t="shared" si="11"/>
        <v>407504.4</v>
      </c>
      <c r="I48" s="37">
        <f t="shared" si="11"/>
        <v>549393.39999999991</v>
      </c>
    </row>
  </sheetData>
  <protectedRanges>
    <protectedRange sqref="F12:I12" name="Range3_1"/>
    <protectedRange sqref="F13:I13" name="Range1_1"/>
    <protectedRange sqref="F14:I14" name="Range3_1_1"/>
    <protectedRange sqref="F15:I15" name="Range3_1_2"/>
    <protectedRange sqref="F18:I18" name="Range3_1_4"/>
    <protectedRange sqref="F24:I24" name="Range3_1_5"/>
    <protectedRange sqref="F23:I23" name="Range3_1_6"/>
    <protectedRange sqref="F16:I16" name="Range3_1_7"/>
    <protectedRange sqref="F17:I17" name="Range3_1_8"/>
    <protectedRange sqref="F25:I25" name="Range3_1_9"/>
    <protectedRange sqref="F21:I21" name="Range3_1_10"/>
    <protectedRange sqref="F26:I26" name="Range3_1_11"/>
    <protectedRange sqref="F22:I22" name="Range3_1_12"/>
    <protectedRange sqref="F27:I27" name="Range3_1_13"/>
    <protectedRange sqref="F28:I28" name="Range2"/>
    <protectedRange sqref="F29:I29" name="Range2_1"/>
    <protectedRange sqref="F30:I30" name="Range2_2"/>
    <protectedRange sqref="F31:I31" name="Range3"/>
    <protectedRange sqref="F32:I32" name="Range3_2"/>
    <protectedRange sqref="F33:I33" name="Range3_4"/>
    <protectedRange sqref="F34:I34" name="Range3_2_1"/>
    <protectedRange sqref="F35:I35" name="Range3_2_2"/>
    <protectedRange sqref="F36:I36" name="Range3_2_3"/>
    <protectedRange sqref="F37:I37" name="Range3_2_4"/>
    <protectedRange sqref="F38:I38" name="Range3_2_5"/>
    <protectedRange sqref="F39:I39" name="Range3_2_6"/>
    <protectedRange sqref="F40:I40" name="Range3_2_7"/>
    <protectedRange sqref="F41:I41" name="Range3_2_8"/>
    <protectedRange sqref="F42:I42" name="Range3_2_9"/>
    <protectedRange sqref="F43:I43" name="Range3_2_10"/>
  </protectedRanges>
  <mergeCells count="6">
    <mergeCell ref="A4:H4"/>
    <mergeCell ref="A1:I1"/>
    <mergeCell ref="A2:I2"/>
    <mergeCell ref="A3:I3"/>
    <mergeCell ref="G7:I7"/>
    <mergeCell ref="A6:I6"/>
  </mergeCells>
  <pageMargins left="0.11811023622047245" right="0.11811023622047245" top="0.74803149606299213" bottom="0.74803149606299213" header="0.31496062992125984" footer="0.31496062992125984"/>
  <pageSetup paperSize="9" scale="1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opLeftCell="A13" workbookViewId="0">
      <selection activeCell="D25" sqref="D25"/>
    </sheetView>
  </sheetViews>
  <sheetFormatPr defaultRowHeight="15"/>
  <cols>
    <col min="1" max="1" width="5.7109375" style="14" customWidth="1"/>
    <col min="2" max="2" width="39.28515625" style="14" customWidth="1"/>
    <col min="3" max="4" width="11.28515625" style="14" customWidth="1"/>
    <col min="5" max="5" width="11.140625" style="14" customWidth="1"/>
    <col min="6" max="6" width="11.28515625" style="14" customWidth="1"/>
    <col min="7" max="7" width="11.5703125" style="14" customWidth="1"/>
    <col min="8" max="8" width="11.42578125" style="14" customWidth="1"/>
    <col min="9" max="9" width="11.28515625" style="14" customWidth="1"/>
    <col min="10" max="16384" width="9.140625" style="14"/>
  </cols>
  <sheetData>
    <row r="2" spans="1:9" s="13" customFormat="1">
      <c r="A2" s="78" t="s">
        <v>9</v>
      </c>
      <c r="B2" s="78"/>
      <c r="C2" s="78"/>
      <c r="D2" s="78"/>
      <c r="E2" s="78"/>
      <c r="F2" s="78"/>
      <c r="G2" s="78"/>
      <c r="H2" s="78"/>
      <c r="I2" s="78"/>
    </row>
    <row r="3" spans="1:9">
      <c r="F3" s="79" t="s">
        <v>10</v>
      </c>
      <c r="G3" s="79"/>
      <c r="H3" s="79"/>
      <c r="I3" s="79"/>
    </row>
    <row r="4" spans="1:9">
      <c r="A4" s="15"/>
      <c r="B4" s="15"/>
      <c r="C4" s="15"/>
      <c r="D4" s="15"/>
      <c r="E4" s="15"/>
      <c r="F4" s="15"/>
      <c r="G4" s="15"/>
      <c r="H4" s="15"/>
      <c r="I4" s="15"/>
    </row>
    <row r="5" spans="1:9" ht="38.25" customHeight="1">
      <c r="A5" s="16" t="s">
        <v>96</v>
      </c>
      <c r="B5" s="17" t="s">
        <v>119</v>
      </c>
      <c r="C5" s="18" t="s">
        <v>7</v>
      </c>
      <c r="D5" s="19" t="s">
        <v>24</v>
      </c>
      <c r="E5" s="19" t="s">
        <v>25</v>
      </c>
      <c r="F5" s="16" t="s">
        <v>3</v>
      </c>
      <c r="G5" s="16" t="s">
        <v>4</v>
      </c>
      <c r="H5" s="16" t="s">
        <v>5</v>
      </c>
      <c r="I5" s="16" t="s">
        <v>6</v>
      </c>
    </row>
    <row r="6" spans="1:9" ht="17.25" customHeight="1">
      <c r="A6" s="82">
        <v>1</v>
      </c>
      <c r="B6" s="80" t="s">
        <v>111</v>
      </c>
      <c r="C6" s="41">
        <f>D6+E6</f>
        <v>114367.5</v>
      </c>
      <c r="D6" s="42">
        <f>I6</f>
        <v>114367.5</v>
      </c>
      <c r="E6" s="42">
        <v>0</v>
      </c>
      <c r="F6" s="70">
        <v>26285.3</v>
      </c>
      <c r="G6" s="71">
        <v>61759.199999999997</v>
      </c>
      <c r="H6" s="71">
        <v>89387.199999999997</v>
      </c>
      <c r="I6" s="71">
        <v>114367.5</v>
      </c>
    </row>
    <row r="7" spans="1:9" ht="15.75" customHeight="1">
      <c r="A7" s="83"/>
      <c r="B7" s="81"/>
      <c r="C7" s="41">
        <f>D7+E7</f>
        <v>7352.9</v>
      </c>
      <c r="D7" s="42">
        <v>0</v>
      </c>
      <c r="E7" s="42">
        <f>I7</f>
        <v>7352.9</v>
      </c>
      <c r="F7" s="42">
        <v>3602.9</v>
      </c>
      <c r="G7" s="42">
        <v>3602.9</v>
      </c>
      <c r="H7" s="42">
        <v>7352.9</v>
      </c>
      <c r="I7" s="42">
        <v>7352.9</v>
      </c>
    </row>
    <row r="8" spans="1:9" ht="25.5" customHeight="1">
      <c r="A8" s="86">
        <v>2</v>
      </c>
      <c r="B8" s="84" t="s">
        <v>154</v>
      </c>
      <c r="C8" s="41">
        <f t="shared" ref="C8" si="0">D8+E8</f>
        <v>500</v>
      </c>
      <c r="D8" s="42">
        <f>I8</f>
        <v>500</v>
      </c>
      <c r="E8" s="42">
        <v>0</v>
      </c>
      <c r="F8" s="43">
        <v>0</v>
      </c>
      <c r="G8" s="43">
        <v>0</v>
      </c>
      <c r="H8" s="43">
        <v>500</v>
      </c>
      <c r="I8" s="43">
        <v>500</v>
      </c>
    </row>
    <row r="9" spans="1:9" ht="25.5" customHeight="1">
      <c r="A9" s="87"/>
      <c r="B9" s="85"/>
      <c r="C9" s="41">
        <f>D9+E9</f>
        <v>0</v>
      </c>
      <c r="D9" s="42">
        <v>0</v>
      </c>
      <c r="E9" s="42">
        <f t="shared" ref="E9" si="1">I9</f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25.5" customHeight="1">
      <c r="A10" s="86">
        <v>3</v>
      </c>
      <c r="B10" s="84" t="s">
        <v>112</v>
      </c>
      <c r="C10" s="41">
        <f t="shared" ref="C10" si="2">D10+E10</f>
        <v>620</v>
      </c>
      <c r="D10" s="42">
        <f>I10</f>
        <v>620</v>
      </c>
      <c r="E10" s="42">
        <v>0</v>
      </c>
      <c r="F10" s="43">
        <v>62</v>
      </c>
      <c r="G10" s="43">
        <v>620</v>
      </c>
      <c r="H10" s="43">
        <v>620</v>
      </c>
      <c r="I10" s="43">
        <v>620</v>
      </c>
    </row>
    <row r="11" spans="1:9" ht="25.5" customHeight="1">
      <c r="A11" s="87"/>
      <c r="B11" s="85"/>
      <c r="C11" s="41">
        <f>D11+E11</f>
        <v>20611</v>
      </c>
      <c r="D11" s="42">
        <v>0</v>
      </c>
      <c r="E11" s="42">
        <f t="shared" ref="E11" si="3">I11</f>
        <v>20611</v>
      </c>
      <c r="F11" s="42">
        <v>19611</v>
      </c>
      <c r="G11" s="42">
        <v>19611</v>
      </c>
      <c r="H11" s="42">
        <v>20611</v>
      </c>
      <c r="I11" s="42">
        <v>20611</v>
      </c>
    </row>
    <row r="12" spans="1:9" ht="25.5" customHeight="1">
      <c r="A12" s="9">
        <v>4</v>
      </c>
      <c r="B12" s="7" t="s">
        <v>120</v>
      </c>
      <c r="C12" s="41">
        <f t="shared" ref="C12:C24" si="4">D12+E12</f>
        <v>-2000</v>
      </c>
      <c r="D12" s="42">
        <v>0</v>
      </c>
      <c r="E12" s="42">
        <f t="shared" ref="E12:E24" si="5">I12</f>
        <v>-2000</v>
      </c>
      <c r="F12" s="38">
        <v>-1000</v>
      </c>
      <c r="G12" s="38">
        <v>-1000</v>
      </c>
      <c r="H12" s="38">
        <v>-2000</v>
      </c>
      <c r="I12" s="38">
        <v>-2000</v>
      </c>
    </row>
    <row r="13" spans="1:9" ht="25.5" customHeight="1">
      <c r="A13" s="82">
        <v>5</v>
      </c>
      <c r="B13" s="88" t="s">
        <v>113</v>
      </c>
      <c r="C13" s="41">
        <f t="shared" si="4"/>
        <v>62395</v>
      </c>
      <c r="D13" s="42">
        <f>I13</f>
        <v>62395</v>
      </c>
      <c r="E13" s="42">
        <v>0</v>
      </c>
      <c r="F13" s="38">
        <v>18740.3</v>
      </c>
      <c r="G13" s="38">
        <v>31996.1</v>
      </c>
      <c r="H13" s="38">
        <v>48141.9</v>
      </c>
      <c r="I13" s="38">
        <v>62395</v>
      </c>
    </row>
    <row r="14" spans="1:9" ht="25.5" customHeight="1">
      <c r="A14" s="83"/>
      <c r="B14" s="92"/>
      <c r="C14" s="41">
        <f t="shared" si="4"/>
        <v>700</v>
      </c>
      <c r="D14" s="42">
        <v>0</v>
      </c>
      <c r="E14" s="42">
        <f t="shared" si="5"/>
        <v>700</v>
      </c>
      <c r="F14" s="38">
        <v>700</v>
      </c>
      <c r="G14" s="38">
        <v>700</v>
      </c>
      <c r="H14" s="38">
        <v>700</v>
      </c>
      <c r="I14" s="38">
        <v>700</v>
      </c>
    </row>
    <row r="15" spans="1:9" ht="20.25" customHeight="1">
      <c r="A15" s="86">
        <v>6</v>
      </c>
      <c r="B15" s="88" t="s">
        <v>114</v>
      </c>
      <c r="C15" s="41">
        <f t="shared" si="4"/>
        <v>8878.67</v>
      </c>
      <c r="D15" s="42">
        <f>I15</f>
        <v>8878.67</v>
      </c>
      <c r="E15" s="42">
        <v>0</v>
      </c>
      <c r="F15" s="38">
        <v>3363.67</v>
      </c>
      <c r="G15" s="38">
        <v>5472.67</v>
      </c>
      <c r="H15" s="38">
        <v>7577.67</v>
      </c>
      <c r="I15" s="38">
        <v>8878.67</v>
      </c>
    </row>
    <row r="16" spans="1:9" ht="20.25" customHeight="1">
      <c r="A16" s="87"/>
      <c r="B16" s="92"/>
      <c r="C16" s="41">
        <f>D16+E16</f>
        <v>7275</v>
      </c>
      <c r="D16" s="42">
        <v>0</v>
      </c>
      <c r="E16" s="42">
        <f t="shared" ref="E16" si="6">I16</f>
        <v>7275</v>
      </c>
      <c r="F16" s="38">
        <v>7275</v>
      </c>
      <c r="G16" s="38">
        <v>7275</v>
      </c>
      <c r="H16" s="38">
        <v>7275</v>
      </c>
      <c r="I16" s="38">
        <v>7275</v>
      </c>
    </row>
    <row r="17" spans="1:9" ht="20.25" customHeight="1">
      <c r="A17" s="9">
        <v>7</v>
      </c>
      <c r="B17" s="88" t="s">
        <v>115</v>
      </c>
      <c r="C17" s="41">
        <f>D17+E17</f>
        <v>69493.7</v>
      </c>
      <c r="D17" s="42">
        <f>I17</f>
        <v>69493.7</v>
      </c>
      <c r="E17" s="42">
        <v>0</v>
      </c>
      <c r="F17" s="38">
        <v>21722.7</v>
      </c>
      <c r="G17" s="38">
        <v>36824.699999999997</v>
      </c>
      <c r="H17" s="38">
        <v>53024.2</v>
      </c>
      <c r="I17" s="38">
        <v>69493.7</v>
      </c>
    </row>
    <row r="18" spans="1:9" ht="25.5" customHeight="1">
      <c r="A18" s="82">
        <v>8</v>
      </c>
      <c r="B18" s="93"/>
      <c r="C18" s="41">
        <f t="shared" si="4"/>
        <v>0</v>
      </c>
      <c r="D18" s="42">
        <v>0</v>
      </c>
      <c r="E18" s="42">
        <f t="shared" si="5"/>
        <v>0</v>
      </c>
      <c r="F18" s="38">
        <v>0</v>
      </c>
      <c r="G18" s="38">
        <v>0</v>
      </c>
      <c r="H18" s="38">
        <v>0</v>
      </c>
      <c r="I18" s="38">
        <v>0</v>
      </c>
    </row>
    <row r="19" spans="1:9" ht="25.5" customHeight="1">
      <c r="A19" s="83"/>
      <c r="B19" s="88" t="s">
        <v>116</v>
      </c>
      <c r="C19" s="41">
        <f t="shared" si="4"/>
        <v>262321</v>
      </c>
      <c r="D19" s="42">
        <f>I19</f>
        <v>262321</v>
      </c>
      <c r="E19" s="42">
        <v>0</v>
      </c>
      <c r="F19" s="38">
        <v>63523.9</v>
      </c>
      <c r="G19" s="38">
        <v>129152.1</v>
      </c>
      <c r="H19" s="38">
        <v>196147.3</v>
      </c>
      <c r="I19" s="38">
        <v>262321</v>
      </c>
    </row>
    <row r="20" spans="1:9" ht="25.5" customHeight="1">
      <c r="A20" s="86">
        <v>9</v>
      </c>
      <c r="B20" s="93"/>
      <c r="C20" s="41">
        <f t="shared" si="4"/>
        <v>1050</v>
      </c>
      <c r="D20" s="42">
        <v>0</v>
      </c>
      <c r="E20" s="42">
        <f>I20</f>
        <v>1050</v>
      </c>
      <c r="F20" s="42">
        <v>1050</v>
      </c>
      <c r="G20" s="42">
        <v>1050</v>
      </c>
      <c r="H20" s="42">
        <v>1050</v>
      </c>
      <c r="I20" s="42">
        <v>1050</v>
      </c>
    </row>
    <row r="21" spans="1:9" ht="25.5" customHeight="1">
      <c r="A21" s="87"/>
      <c r="B21" s="88" t="s">
        <v>117</v>
      </c>
      <c r="C21" s="41">
        <f t="shared" si="4"/>
        <v>4790</v>
      </c>
      <c r="D21" s="42">
        <f>I21</f>
        <v>4790</v>
      </c>
      <c r="E21" s="42">
        <v>0</v>
      </c>
      <c r="F21" s="38">
        <v>690</v>
      </c>
      <c r="G21" s="38">
        <v>2490</v>
      </c>
      <c r="H21" s="38">
        <v>2890</v>
      </c>
      <c r="I21" s="38">
        <v>4790</v>
      </c>
    </row>
    <row r="22" spans="1:9" ht="25.5" customHeight="1">
      <c r="A22" s="9">
        <v>10</v>
      </c>
      <c r="B22" s="89"/>
      <c r="C22" s="41">
        <f t="shared" si="4"/>
        <v>0</v>
      </c>
      <c r="D22" s="42">
        <v>0</v>
      </c>
      <c r="E22" s="42">
        <f t="shared" si="5"/>
        <v>0</v>
      </c>
      <c r="F22" s="40">
        <v>0</v>
      </c>
      <c r="G22" s="40">
        <v>0</v>
      </c>
      <c r="H22" s="40">
        <v>0</v>
      </c>
      <c r="I22" s="40">
        <v>0</v>
      </c>
    </row>
    <row r="23" spans="1:9" ht="25.5" customHeight="1">
      <c r="A23" s="86">
        <v>11</v>
      </c>
      <c r="B23" s="90" t="s">
        <v>118</v>
      </c>
      <c r="C23" s="44">
        <f t="shared" si="4"/>
        <v>21831.4</v>
      </c>
      <c r="D23" s="42">
        <f>I23</f>
        <v>21831.4</v>
      </c>
      <c r="E23" s="43">
        <v>0</v>
      </c>
      <c r="F23" s="38">
        <v>0</v>
      </c>
      <c r="G23" s="63">
        <v>0</v>
      </c>
      <c r="H23" s="64">
        <v>5020</v>
      </c>
      <c r="I23" s="64">
        <v>21831.4</v>
      </c>
    </row>
    <row r="24" spans="1:9" ht="25.5" customHeight="1">
      <c r="A24" s="87"/>
      <c r="B24" s="91"/>
      <c r="C24" s="44">
        <f t="shared" si="4"/>
        <v>0</v>
      </c>
      <c r="D24" s="43">
        <v>0</v>
      </c>
      <c r="E24" s="43">
        <f t="shared" si="5"/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8" customHeight="1">
      <c r="A25" s="27"/>
      <c r="B25" s="20" t="s">
        <v>122</v>
      </c>
      <c r="C25" s="60">
        <f t="shared" ref="C25" si="7">C23+C21+C19+C17+C15+C13+C10+C6+C8</f>
        <v>545197.27</v>
      </c>
      <c r="D25" s="60">
        <f t="shared" ref="D25" si="8">D23+D21+D19+D17+D15+D13+D10+D6+D8</f>
        <v>545197.27</v>
      </c>
      <c r="E25" s="60">
        <f t="shared" ref="C25:E25" si="9">E23+E21+E19+E17+E15+E13+E10+E6</f>
        <v>0</v>
      </c>
      <c r="F25" s="60">
        <f>F23+F21+F19+F17+F15+F13+F10+F6+F8</f>
        <v>134387.87</v>
      </c>
      <c r="G25" s="60">
        <f t="shared" ref="G25:I25" si="10">G23+G21+G19+G17+G15+G13+G10+G6+G8</f>
        <v>268314.77</v>
      </c>
      <c r="H25" s="60">
        <f t="shared" si="10"/>
        <v>403308.27</v>
      </c>
      <c r="I25" s="60">
        <f t="shared" si="10"/>
        <v>545197.27</v>
      </c>
    </row>
    <row r="26" spans="1:9">
      <c r="A26" s="21"/>
      <c r="B26" s="22" t="s">
        <v>121</v>
      </c>
      <c r="C26" s="61">
        <f>C20+C16+C14+C11+C7</f>
        <v>36988.9</v>
      </c>
      <c r="D26" s="61">
        <f t="shared" ref="D26" si="11">D24+D22+D20+D18+D16+D14+D12+D11+D7</f>
        <v>0</v>
      </c>
      <c r="E26" s="61">
        <f>E20+E16+E14+E11+E7</f>
        <v>36988.9</v>
      </c>
      <c r="F26" s="61">
        <f t="shared" ref="F26:I26" si="12">F20+F16+F14+F11+F7</f>
        <v>32238.9</v>
      </c>
      <c r="G26" s="61">
        <f t="shared" si="12"/>
        <v>32238.9</v>
      </c>
      <c r="H26" s="61">
        <f t="shared" si="12"/>
        <v>36988.9</v>
      </c>
      <c r="I26" s="61">
        <f t="shared" si="12"/>
        <v>36988.9</v>
      </c>
    </row>
    <row r="27" spans="1:9">
      <c r="A27" s="23"/>
      <c r="B27" s="23" t="s">
        <v>123</v>
      </c>
      <c r="C27" s="62">
        <f>C26+C25+C12</f>
        <v>580186.17000000004</v>
      </c>
      <c r="D27" s="62">
        <f t="shared" ref="D27:H27" si="13">D26+D25+D12</f>
        <v>545197.27</v>
      </c>
      <c r="E27" s="62">
        <f t="shared" si="13"/>
        <v>34988.9</v>
      </c>
      <c r="F27" s="62">
        <f t="shared" si="13"/>
        <v>165626.76999999999</v>
      </c>
      <c r="G27" s="62">
        <f t="shared" si="13"/>
        <v>299553.67000000004</v>
      </c>
      <c r="H27" s="62">
        <f t="shared" si="13"/>
        <v>438297.17000000004</v>
      </c>
      <c r="I27" s="62">
        <f>I26+I25+I12</f>
        <v>580186.17000000004</v>
      </c>
    </row>
  </sheetData>
  <protectedRanges>
    <protectedRange sqref="G23" name="Range24_1_1"/>
    <protectedRange sqref="I23" name="Range24_1"/>
    <protectedRange sqref="H23" name="Range24_4_1_3"/>
  </protectedRanges>
  <mergeCells count="19">
    <mergeCell ref="B21:B22"/>
    <mergeCell ref="B23:B24"/>
    <mergeCell ref="A23:A24"/>
    <mergeCell ref="B13:B14"/>
    <mergeCell ref="A13:A14"/>
    <mergeCell ref="B15:B16"/>
    <mergeCell ref="A15:A16"/>
    <mergeCell ref="B19:B20"/>
    <mergeCell ref="B17:B18"/>
    <mergeCell ref="A18:A19"/>
    <mergeCell ref="A20:A21"/>
    <mergeCell ref="A2:I2"/>
    <mergeCell ref="F3:I3"/>
    <mergeCell ref="B6:B7"/>
    <mergeCell ref="A6:A7"/>
    <mergeCell ref="B10:B11"/>
    <mergeCell ref="A10:A11"/>
    <mergeCell ref="A8:A9"/>
    <mergeCell ref="B8:B9"/>
  </mergeCells>
  <pageMargins left="0" right="0" top="0.74803149606299213" bottom="0.74803149606299213" header="0.31496062992125984" footer="0.31496062992125984"/>
  <pageSetup paperSize="9" scale="1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opLeftCell="A37" workbookViewId="0">
      <selection activeCell="G49" sqref="G49"/>
    </sheetView>
  </sheetViews>
  <sheetFormatPr defaultRowHeight="15"/>
  <cols>
    <col min="1" max="1" width="5.5703125" style="14" customWidth="1"/>
    <col min="2" max="2" width="32.28515625" style="14" customWidth="1"/>
    <col min="3" max="3" width="8.42578125" style="14" customWidth="1"/>
    <col min="4" max="4" width="13.7109375" style="14" customWidth="1"/>
    <col min="5" max="5" width="13.140625" style="14" customWidth="1"/>
    <col min="6" max="6" width="11.140625" style="14" customWidth="1"/>
    <col min="7" max="7" width="18.42578125" style="14" customWidth="1"/>
    <col min="8" max="8" width="16.42578125" style="14" customWidth="1"/>
    <col min="9" max="9" width="15.7109375" style="14" customWidth="1"/>
    <col min="10" max="10" width="18.42578125" style="14" customWidth="1"/>
    <col min="11" max="16384" width="9.140625" style="14"/>
  </cols>
  <sheetData>
    <row r="1" spans="1:10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95"/>
    </row>
    <row r="2" spans="1:10">
      <c r="A2" s="78"/>
      <c r="B2" s="78"/>
      <c r="C2" s="78"/>
      <c r="D2" s="78"/>
      <c r="E2" s="78"/>
      <c r="F2" s="78"/>
      <c r="G2" s="78"/>
      <c r="H2" s="78"/>
      <c r="I2" s="78"/>
      <c r="J2" s="95"/>
    </row>
    <row r="3" spans="1:10">
      <c r="I3" s="94" t="s">
        <v>10</v>
      </c>
      <c r="J3" s="94"/>
    </row>
    <row r="4" spans="1:10">
      <c r="A4" s="16" t="s">
        <v>26</v>
      </c>
      <c r="B4" s="17"/>
      <c r="C4" s="16"/>
      <c r="D4" s="16"/>
      <c r="E4" s="16"/>
      <c r="F4" s="16"/>
      <c r="G4" s="16" t="s">
        <v>3</v>
      </c>
      <c r="H4" s="16" t="s">
        <v>4</v>
      </c>
      <c r="I4" s="16" t="s">
        <v>5</v>
      </c>
      <c r="J4" s="16" t="s">
        <v>6</v>
      </c>
    </row>
    <row r="5" spans="1:10">
      <c r="A5" s="16" t="s">
        <v>12</v>
      </c>
      <c r="B5" s="16" t="s">
        <v>27</v>
      </c>
      <c r="C5" s="16" t="s">
        <v>12</v>
      </c>
      <c r="D5" s="16"/>
      <c r="E5" s="16" t="s">
        <v>14</v>
      </c>
      <c r="F5" s="16" t="s">
        <v>28</v>
      </c>
      <c r="G5" s="16"/>
      <c r="H5" s="16"/>
      <c r="I5" s="16"/>
      <c r="J5" s="16"/>
    </row>
    <row r="6" spans="1:10" ht="27.75" customHeight="1">
      <c r="A6" s="12">
        <v>1</v>
      </c>
      <c r="B6" s="7" t="s">
        <v>30</v>
      </c>
      <c r="C6" s="12" t="s">
        <v>31</v>
      </c>
      <c r="D6" s="38">
        <f>SUM(E6,F6)</f>
        <v>79302</v>
      </c>
      <c r="E6" s="38">
        <f>J6</f>
        <v>79302</v>
      </c>
      <c r="F6" s="38" t="s">
        <v>8</v>
      </c>
      <c r="G6" s="53">
        <v>20227</v>
      </c>
      <c r="H6" s="54">
        <v>38952</v>
      </c>
      <c r="I6" s="54">
        <v>59127</v>
      </c>
      <c r="J6" s="54">
        <v>79302</v>
      </c>
    </row>
    <row r="7" spans="1:10" ht="28.5" customHeight="1">
      <c r="A7" s="12">
        <v>2</v>
      </c>
      <c r="B7" s="7" t="s">
        <v>32</v>
      </c>
      <c r="C7" s="12" t="s">
        <v>33</v>
      </c>
      <c r="D7" s="38">
        <f>SUM(E7,F7)</f>
        <v>270.10000000000002</v>
      </c>
      <c r="E7" s="38">
        <f t="shared" ref="E7:E37" si="0">J7</f>
        <v>270.10000000000002</v>
      </c>
      <c r="F7" s="38" t="s">
        <v>8</v>
      </c>
      <c r="G7" s="55">
        <v>54</v>
      </c>
      <c r="H7" s="56">
        <v>54</v>
      </c>
      <c r="I7" s="55">
        <v>54</v>
      </c>
      <c r="J7" s="55">
        <v>270.10000000000002</v>
      </c>
    </row>
    <row r="8" spans="1:10" ht="14.25" customHeight="1">
      <c r="A8" s="12">
        <v>3</v>
      </c>
      <c r="B8" s="7" t="s">
        <v>34</v>
      </c>
      <c r="C8" s="12" t="s">
        <v>35</v>
      </c>
      <c r="D8" s="38">
        <f t="shared" ref="D8:D12" si="1">SUM(E8,F8)</f>
        <v>9388.6</v>
      </c>
      <c r="E8" s="38">
        <f t="shared" si="0"/>
        <v>9388.6</v>
      </c>
      <c r="F8" s="38" t="s">
        <v>8</v>
      </c>
      <c r="G8" s="53">
        <v>3488.6</v>
      </c>
      <c r="H8" s="54">
        <v>5788.6</v>
      </c>
      <c r="I8" s="54">
        <v>7788.6</v>
      </c>
      <c r="J8" s="54">
        <v>9388.6</v>
      </c>
    </row>
    <row r="9" spans="1:10" ht="14.25" customHeight="1">
      <c r="A9" s="12">
        <v>4</v>
      </c>
      <c r="B9" s="7" t="s">
        <v>36</v>
      </c>
      <c r="C9" s="12" t="s">
        <v>37</v>
      </c>
      <c r="D9" s="38">
        <f t="shared" si="1"/>
        <v>40506.5</v>
      </c>
      <c r="E9" s="38">
        <f t="shared" si="0"/>
        <v>40506.5</v>
      </c>
      <c r="F9" s="38" t="s">
        <v>8</v>
      </c>
      <c r="G9" s="53">
        <v>12413</v>
      </c>
      <c r="H9" s="54">
        <v>20945</v>
      </c>
      <c r="I9" s="54">
        <v>29477</v>
      </c>
      <c r="J9" s="54">
        <v>40506.5</v>
      </c>
    </row>
    <row r="10" spans="1:10" ht="14.25" customHeight="1">
      <c r="A10" s="12">
        <v>5</v>
      </c>
      <c r="B10" s="7" t="s">
        <v>38</v>
      </c>
      <c r="C10" s="12" t="s">
        <v>39</v>
      </c>
      <c r="D10" s="38">
        <f t="shared" si="1"/>
        <v>1668.2</v>
      </c>
      <c r="E10" s="38">
        <f t="shared" si="0"/>
        <v>1668.2</v>
      </c>
      <c r="F10" s="38" t="s">
        <v>8</v>
      </c>
      <c r="G10" s="55">
        <v>398.2</v>
      </c>
      <c r="H10" s="56">
        <v>728.2</v>
      </c>
      <c r="I10" s="55">
        <v>1058.2</v>
      </c>
      <c r="J10" s="55">
        <v>1668.2</v>
      </c>
    </row>
    <row r="11" spans="1:10" ht="14.25" customHeight="1">
      <c r="A11" s="12">
        <v>6</v>
      </c>
      <c r="B11" s="7" t="s">
        <v>40</v>
      </c>
      <c r="C11" s="12" t="s">
        <v>41</v>
      </c>
      <c r="D11" s="38">
        <f t="shared" si="1"/>
        <v>100</v>
      </c>
      <c r="E11" s="38">
        <f t="shared" si="0"/>
        <v>100</v>
      </c>
      <c r="F11" s="38" t="s">
        <v>8</v>
      </c>
      <c r="G11" s="55">
        <v>50</v>
      </c>
      <c r="H11" s="56">
        <v>50</v>
      </c>
      <c r="I11" s="55">
        <v>50</v>
      </c>
      <c r="J11" s="55">
        <v>100</v>
      </c>
    </row>
    <row r="12" spans="1:10" ht="28.5" customHeight="1">
      <c r="A12" s="12">
        <v>7</v>
      </c>
      <c r="B12" s="7" t="s">
        <v>133</v>
      </c>
      <c r="C12" s="12">
        <v>4216</v>
      </c>
      <c r="D12" s="38">
        <f t="shared" si="1"/>
        <v>0</v>
      </c>
      <c r="E12" s="38">
        <f t="shared" si="0"/>
        <v>0</v>
      </c>
      <c r="F12" s="38" t="s">
        <v>8</v>
      </c>
      <c r="G12" s="46">
        <v>0</v>
      </c>
      <c r="H12" s="46">
        <v>0</v>
      </c>
      <c r="I12" s="46">
        <v>0</v>
      </c>
      <c r="J12" s="46">
        <v>0</v>
      </c>
    </row>
    <row r="13" spans="1:10" ht="14.25" customHeight="1">
      <c r="A13" s="12">
        <v>8</v>
      </c>
      <c r="B13" s="7" t="s">
        <v>42</v>
      </c>
      <c r="C13" s="12" t="s">
        <v>43</v>
      </c>
      <c r="D13" s="38">
        <f>SUM(E13,F13)</f>
        <v>738</v>
      </c>
      <c r="E13" s="38">
        <f t="shared" si="0"/>
        <v>738</v>
      </c>
      <c r="F13" s="38" t="s">
        <v>8</v>
      </c>
      <c r="G13" s="64">
        <v>172.2</v>
      </c>
      <c r="H13" s="65">
        <v>297.2</v>
      </c>
      <c r="I13" s="64">
        <v>613</v>
      </c>
      <c r="J13" s="64">
        <v>738</v>
      </c>
    </row>
    <row r="14" spans="1:10" ht="27.75" customHeight="1">
      <c r="A14" s="12">
        <v>9</v>
      </c>
      <c r="B14" s="7" t="s">
        <v>44</v>
      </c>
      <c r="C14" s="12" t="s">
        <v>45</v>
      </c>
      <c r="D14" s="38">
        <f>SUM(E14,F14)</f>
        <v>862</v>
      </c>
      <c r="E14" s="38">
        <f t="shared" si="0"/>
        <v>862</v>
      </c>
      <c r="F14" s="38" t="s">
        <v>8</v>
      </c>
      <c r="G14" s="64">
        <v>512</v>
      </c>
      <c r="H14" s="64">
        <v>862</v>
      </c>
      <c r="I14" s="64">
        <v>862</v>
      </c>
      <c r="J14" s="64">
        <v>862</v>
      </c>
    </row>
    <row r="15" spans="1:10" ht="15" customHeight="1">
      <c r="A15" s="12">
        <v>10</v>
      </c>
      <c r="B15" s="7" t="s">
        <v>46</v>
      </c>
      <c r="C15" s="12" t="s">
        <v>47</v>
      </c>
      <c r="D15" s="38">
        <f t="shared" ref="D15:D20" si="2">SUM(E15,F15)</f>
        <v>200</v>
      </c>
      <c r="E15" s="38">
        <f t="shared" si="0"/>
        <v>200</v>
      </c>
      <c r="F15" s="38" t="s">
        <v>8</v>
      </c>
      <c r="G15" s="53">
        <v>100</v>
      </c>
      <c r="H15" s="54">
        <v>100</v>
      </c>
      <c r="I15" s="54">
        <v>200</v>
      </c>
      <c r="J15" s="54">
        <v>200</v>
      </c>
    </row>
    <row r="16" spans="1:10" ht="15" customHeight="1">
      <c r="A16" s="12">
        <v>11</v>
      </c>
      <c r="B16" s="7" t="s">
        <v>48</v>
      </c>
      <c r="C16" s="12" t="s">
        <v>49</v>
      </c>
      <c r="D16" s="38">
        <f t="shared" si="2"/>
        <v>496.8</v>
      </c>
      <c r="E16" s="38">
        <f t="shared" si="0"/>
        <v>496.8</v>
      </c>
      <c r="F16" s="38" t="s">
        <v>8</v>
      </c>
      <c r="G16" s="57">
        <v>124.2</v>
      </c>
      <c r="H16" s="58">
        <v>248.4</v>
      </c>
      <c r="I16" s="57">
        <v>372.6</v>
      </c>
      <c r="J16" s="57">
        <v>496.8</v>
      </c>
    </row>
    <row r="17" spans="1:11" ht="27" customHeight="1">
      <c r="A17" s="12">
        <v>12</v>
      </c>
      <c r="B17" s="7" t="s">
        <v>50</v>
      </c>
      <c r="C17" s="12" t="s">
        <v>51</v>
      </c>
      <c r="D17" s="38">
        <f t="shared" si="2"/>
        <v>100</v>
      </c>
      <c r="E17" s="38">
        <f t="shared" si="0"/>
        <v>100</v>
      </c>
      <c r="F17" s="38" t="s">
        <v>8</v>
      </c>
      <c r="G17" s="55">
        <v>50</v>
      </c>
      <c r="H17" s="56">
        <v>50</v>
      </c>
      <c r="I17" s="55">
        <v>100</v>
      </c>
      <c r="J17" s="55">
        <v>100</v>
      </c>
    </row>
    <row r="18" spans="1:11" ht="13.5" customHeight="1">
      <c r="A18" s="12">
        <v>13</v>
      </c>
      <c r="B18" s="7" t="s">
        <v>52</v>
      </c>
      <c r="C18" s="12" t="s">
        <v>53</v>
      </c>
      <c r="D18" s="38">
        <f t="shared" si="2"/>
        <v>571</v>
      </c>
      <c r="E18" s="38">
        <f t="shared" si="0"/>
        <v>571</v>
      </c>
      <c r="F18" s="38" t="s">
        <v>8</v>
      </c>
      <c r="G18" s="66">
        <v>201</v>
      </c>
      <c r="H18" s="67">
        <v>241</v>
      </c>
      <c r="I18" s="67">
        <v>381</v>
      </c>
      <c r="J18" s="67">
        <v>571</v>
      </c>
    </row>
    <row r="19" spans="1:11" ht="13.5" customHeight="1">
      <c r="A19" s="12">
        <v>14</v>
      </c>
      <c r="B19" s="7" t="s">
        <v>54</v>
      </c>
      <c r="C19" s="12" t="s">
        <v>55</v>
      </c>
      <c r="D19" s="38">
        <f t="shared" si="2"/>
        <v>2538</v>
      </c>
      <c r="E19" s="38">
        <f t="shared" si="0"/>
        <v>2538</v>
      </c>
      <c r="F19" s="38" t="s">
        <v>8</v>
      </c>
      <c r="G19" s="55">
        <v>838</v>
      </c>
      <c r="H19" s="65">
        <v>1538</v>
      </c>
      <c r="I19" s="64">
        <v>2038</v>
      </c>
      <c r="J19" s="64">
        <v>2538</v>
      </c>
    </row>
    <row r="20" spans="1:11" ht="27.75" customHeight="1">
      <c r="A20" s="12">
        <v>15</v>
      </c>
      <c r="B20" s="7" t="s">
        <v>56</v>
      </c>
      <c r="C20" s="12" t="s">
        <v>57</v>
      </c>
      <c r="D20" s="72">
        <f t="shared" si="2"/>
        <v>12279.6</v>
      </c>
      <c r="E20" s="72">
        <f t="shared" si="0"/>
        <v>12279.6</v>
      </c>
      <c r="F20" s="72" t="s">
        <v>8</v>
      </c>
      <c r="G20" s="97">
        <v>3104.6</v>
      </c>
      <c r="H20" s="98">
        <v>5079.6000000000004</v>
      </c>
      <c r="I20" s="98">
        <v>9279.6</v>
      </c>
      <c r="J20" s="98">
        <v>12279.6</v>
      </c>
      <c r="K20" s="99" t="s">
        <v>160</v>
      </c>
    </row>
    <row r="21" spans="1:11" ht="25.5" customHeight="1">
      <c r="A21" s="12">
        <v>16</v>
      </c>
      <c r="B21" s="7" t="s">
        <v>58</v>
      </c>
      <c r="C21" s="12" t="s">
        <v>59</v>
      </c>
      <c r="D21" s="72">
        <f>SUM(E21,F21)</f>
        <v>3277.7</v>
      </c>
      <c r="E21" s="72">
        <f>J21</f>
        <v>3277.7</v>
      </c>
      <c r="F21" s="72" t="s">
        <v>8</v>
      </c>
      <c r="G21" s="97">
        <v>891.7</v>
      </c>
      <c r="H21" s="98">
        <v>2058.6999999999998</v>
      </c>
      <c r="I21" s="98">
        <v>2676.7</v>
      </c>
      <c r="J21" s="98">
        <v>3277.7</v>
      </c>
      <c r="K21" s="99" t="s">
        <v>159</v>
      </c>
    </row>
    <row r="22" spans="1:11" ht="26.25" customHeight="1">
      <c r="A22" s="12">
        <v>17</v>
      </c>
      <c r="B22" s="7" t="s">
        <v>60</v>
      </c>
      <c r="C22" s="12" t="s">
        <v>61</v>
      </c>
      <c r="D22" s="38">
        <f>SUM(E22,F22)</f>
        <v>300</v>
      </c>
      <c r="E22" s="38">
        <f t="shared" si="0"/>
        <v>300</v>
      </c>
      <c r="F22" s="38" t="s">
        <v>8</v>
      </c>
      <c r="G22" s="64">
        <v>0</v>
      </c>
      <c r="H22" s="65">
        <v>0</v>
      </c>
      <c r="I22" s="67">
        <v>300</v>
      </c>
      <c r="J22" s="67">
        <v>300</v>
      </c>
    </row>
    <row r="23" spans="1:11" ht="30.75" customHeight="1">
      <c r="A23" s="12">
        <v>18</v>
      </c>
      <c r="B23" s="7" t="s">
        <v>62</v>
      </c>
      <c r="C23" s="12" t="s">
        <v>63</v>
      </c>
      <c r="D23" s="38">
        <f>SUM(E23,F23)</f>
        <v>1761.5</v>
      </c>
      <c r="E23" s="38">
        <f t="shared" si="0"/>
        <v>1761.5</v>
      </c>
      <c r="F23" s="38" t="s">
        <v>8</v>
      </c>
      <c r="G23" s="55">
        <v>486.5</v>
      </c>
      <c r="H23" s="56">
        <v>911.5</v>
      </c>
      <c r="I23" s="55">
        <v>1336.5</v>
      </c>
      <c r="J23" s="55">
        <v>1761.5</v>
      </c>
    </row>
    <row r="24" spans="1:11" ht="24.75" customHeight="1">
      <c r="A24" s="12">
        <v>19</v>
      </c>
      <c r="B24" s="7" t="s">
        <v>64</v>
      </c>
      <c r="C24" s="12" t="s">
        <v>65</v>
      </c>
      <c r="D24" s="38">
        <f t="shared" ref="D24:D27" si="3">SUM(E24,F24)</f>
        <v>950</v>
      </c>
      <c r="E24" s="38">
        <f t="shared" si="0"/>
        <v>950</v>
      </c>
      <c r="F24" s="38" t="s">
        <v>8</v>
      </c>
      <c r="G24" s="55">
        <v>240</v>
      </c>
      <c r="H24" s="56">
        <v>480</v>
      </c>
      <c r="I24" s="55">
        <v>720</v>
      </c>
      <c r="J24" s="55">
        <v>950</v>
      </c>
    </row>
    <row r="25" spans="1:11" ht="15" customHeight="1">
      <c r="A25" s="12">
        <v>20</v>
      </c>
      <c r="B25" s="7" t="s">
        <v>66</v>
      </c>
      <c r="C25" s="12" t="s">
        <v>67</v>
      </c>
      <c r="D25" s="38">
        <f t="shared" si="3"/>
        <v>1620</v>
      </c>
      <c r="E25" s="38">
        <f t="shared" si="0"/>
        <v>1620</v>
      </c>
      <c r="F25" s="38" t="s">
        <v>8</v>
      </c>
      <c r="G25" s="55">
        <v>405</v>
      </c>
      <c r="H25" s="56">
        <v>810</v>
      </c>
      <c r="I25" s="55">
        <v>1215</v>
      </c>
      <c r="J25" s="55">
        <v>1620</v>
      </c>
    </row>
    <row r="26" spans="1:11" ht="28.5" customHeight="1">
      <c r="A26" s="12">
        <v>21</v>
      </c>
      <c r="B26" s="7" t="s">
        <v>68</v>
      </c>
      <c r="C26" s="12" t="s">
        <v>69</v>
      </c>
      <c r="D26" s="38">
        <f t="shared" si="3"/>
        <v>325.3</v>
      </c>
      <c r="E26" s="38">
        <f t="shared" si="0"/>
        <v>325.3</v>
      </c>
      <c r="F26" s="38" t="s">
        <v>8</v>
      </c>
      <c r="G26" s="55">
        <v>100.3</v>
      </c>
      <c r="H26" s="56">
        <v>175.3</v>
      </c>
      <c r="I26" s="55">
        <v>250.3</v>
      </c>
      <c r="J26" s="55">
        <v>325.3</v>
      </c>
    </row>
    <row r="27" spans="1:11" ht="15.75" customHeight="1">
      <c r="A27" s="12">
        <v>22</v>
      </c>
      <c r="B27" s="7" t="s">
        <v>70</v>
      </c>
      <c r="C27" s="12" t="s">
        <v>71</v>
      </c>
      <c r="D27" s="38">
        <f t="shared" si="3"/>
        <v>738.5</v>
      </c>
      <c r="E27" s="38">
        <f t="shared" si="0"/>
        <v>738.5</v>
      </c>
      <c r="F27" s="38" t="s">
        <v>8</v>
      </c>
      <c r="G27" s="66">
        <v>188.5</v>
      </c>
      <c r="H27" s="67">
        <v>538.5</v>
      </c>
      <c r="I27" s="67">
        <v>688.5</v>
      </c>
      <c r="J27" s="67">
        <v>738.5</v>
      </c>
    </row>
    <row r="28" spans="1:11" ht="40.5" customHeight="1">
      <c r="A28" s="12">
        <v>23</v>
      </c>
      <c r="B28" s="7" t="s">
        <v>72</v>
      </c>
      <c r="C28" s="12" t="s">
        <v>73</v>
      </c>
      <c r="D28" s="72">
        <f>SUM(E28,F28)</f>
        <v>340287.1</v>
      </c>
      <c r="E28" s="72">
        <f t="shared" si="0"/>
        <v>340287.1</v>
      </c>
      <c r="F28" s="72" t="s">
        <v>8</v>
      </c>
      <c r="G28" s="97">
        <v>88867.8</v>
      </c>
      <c r="H28" s="98">
        <v>172351.8</v>
      </c>
      <c r="I28" s="98">
        <v>257115.3</v>
      </c>
      <c r="J28" s="98">
        <v>340287.1</v>
      </c>
      <c r="K28" s="99" t="s">
        <v>157</v>
      </c>
    </row>
    <row r="29" spans="1:11" ht="40.5" customHeight="1">
      <c r="A29" s="12">
        <v>24</v>
      </c>
      <c r="B29" s="7" t="s">
        <v>153</v>
      </c>
      <c r="C29" s="12">
        <v>4622</v>
      </c>
      <c r="D29" s="38">
        <f>SUM(E29,F29)</f>
        <v>14240</v>
      </c>
      <c r="E29" s="38">
        <f t="shared" si="0"/>
        <v>14240</v>
      </c>
      <c r="F29" s="38" t="s">
        <v>8</v>
      </c>
      <c r="G29" s="66">
        <v>15.3</v>
      </c>
      <c r="H29" s="67">
        <v>11840</v>
      </c>
      <c r="I29" s="64">
        <v>14240</v>
      </c>
      <c r="J29" s="64">
        <v>14240</v>
      </c>
    </row>
    <row r="30" spans="1:11" ht="15" customHeight="1">
      <c r="A30" s="12">
        <v>25</v>
      </c>
      <c r="B30" s="7" t="s">
        <v>124</v>
      </c>
      <c r="C30" s="12" t="s">
        <v>74</v>
      </c>
      <c r="D30" s="38">
        <f>E30</f>
        <v>300</v>
      </c>
      <c r="E30" s="38">
        <f t="shared" si="0"/>
        <v>300</v>
      </c>
      <c r="F30" s="38" t="s">
        <v>8</v>
      </c>
      <c r="G30" s="66">
        <v>0</v>
      </c>
      <c r="H30" s="67">
        <v>0</v>
      </c>
      <c r="I30" s="67">
        <v>300</v>
      </c>
      <c r="J30" s="67">
        <v>300</v>
      </c>
    </row>
    <row r="31" spans="1:11" ht="15" customHeight="1">
      <c r="A31" s="12">
        <v>26</v>
      </c>
      <c r="B31" s="7" t="s">
        <v>155</v>
      </c>
      <c r="C31" s="12">
        <v>4657</v>
      </c>
      <c r="D31" s="72">
        <f>E31</f>
        <v>2400</v>
      </c>
      <c r="E31" s="72">
        <f t="shared" ref="E31" si="4">J31</f>
        <v>2400</v>
      </c>
      <c r="F31" s="72" t="s">
        <v>8</v>
      </c>
      <c r="G31" s="97">
        <v>0</v>
      </c>
      <c r="H31" s="98">
        <v>0</v>
      </c>
      <c r="I31" s="98">
        <v>2400</v>
      </c>
      <c r="J31" s="98">
        <v>2400</v>
      </c>
      <c r="K31" s="99" t="s">
        <v>156</v>
      </c>
    </row>
    <row r="32" spans="1:11" ht="29.25" customHeight="1">
      <c r="A32" s="12">
        <v>27</v>
      </c>
      <c r="B32" s="7" t="s">
        <v>75</v>
      </c>
      <c r="C32" s="12" t="s">
        <v>76</v>
      </c>
      <c r="D32" s="38">
        <f>SUM(E32,F32)</f>
        <v>350</v>
      </c>
      <c r="E32" s="38">
        <f t="shared" si="0"/>
        <v>350</v>
      </c>
      <c r="F32" s="38" t="s">
        <v>8</v>
      </c>
      <c r="G32" s="66">
        <v>0</v>
      </c>
      <c r="H32" s="67">
        <v>150</v>
      </c>
      <c r="I32" s="67">
        <v>300</v>
      </c>
      <c r="J32" s="67">
        <v>350</v>
      </c>
    </row>
    <row r="33" spans="1:11" ht="14.25" customHeight="1">
      <c r="A33" s="12">
        <v>28</v>
      </c>
      <c r="B33" s="7" t="s">
        <v>77</v>
      </c>
      <c r="C33" s="12" t="s">
        <v>78</v>
      </c>
      <c r="D33" s="38">
        <f>SUM(E33,F33)</f>
        <v>4790</v>
      </c>
      <c r="E33" s="38">
        <f t="shared" si="0"/>
        <v>4790</v>
      </c>
      <c r="F33" s="38" t="s">
        <v>8</v>
      </c>
      <c r="G33" s="55">
        <v>690</v>
      </c>
      <c r="H33" s="56">
        <v>2490</v>
      </c>
      <c r="I33" s="55">
        <v>2890</v>
      </c>
      <c r="J33" s="55">
        <v>4790</v>
      </c>
    </row>
    <row r="34" spans="1:11" ht="40.5" customHeight="1">
      <c r="A34" s="12">
        <v>29</v>
      </c>
      <c r="B34" s="7" t="s">
        <v>79</v>
      </c>
      <c r="C34" s="12" t="s">
        <v>80</v>
      </c>
      <c r="D34" s="72">
        <f>SUM(E34,F34)</f>
        <v>2805</v>
      </c>
      <c r="E34" s="72">
        <f t="shared" si="0"/>
        <v>2805</v>
      </c>
      <c r="F34" s="72" t="s">
        <v>8</v>
      </c>
      <c r="G34" s="97">
        <v>720</v>
      </c>
      <c r="H34" s="98">
        <v>1475</v>
      </c>
      <c r="I34" s="98">
        <v>2305</v>
      </c>
      <c r="J34" s="98">
        <v>2805</v>
      </c>
      <c r="K34" s="99" t="s">
        <v>158</v>
      </c>
    </row>
    <row r="35" spans="1:11" ht="12.75" customHeight="1">
      <c r="A35" s="12">
        <v>30</v>
      </c>
      <c r="B35" s="7" t="s">
        <v>81</v>
      </c>
      <c r="C35" s="12" t="s">
        <v>82</v>
      </c>
      <c r="D35" s="38">
        <f>SUM(E35,F35)</f>
        <v>200</v>
      </c>
      <c r="E35" s="38">
        <f t="shared" si="0"/>
        <v>200</v>
      </c>
      <c r="F35" s="38" t="s">
        <v>8</v>
      </c>
      <c r="G35" s="55">
        <v>50</v>
      </c>
      <c r="H35" s="56">
        <v>100</v>
      </c>
      <c r="I35" s="55">
        <v>150</v>
      </c>
      <c r="J35" s="55">
        <v>200</v>
      </c>
    </row>
    <row r="36" spans="1:11" ht="41.25" customHeight="1">
      <c r="A36" s="12">
        <v>31</v>
      </c>
      <c r="B36" s="7" t="s">
        <v>83</v>
      </c>
      <c r="C36" s="12" t="s">
        <v>84</v>
      </c>
      <c r="D36" s="38">
        <f>SUM(E36,F36)</f>
        <v>0</v>
      </c>
      <c r="E36" s="38">
        <f t="shared" si="0"/>
        <v>0</v>
      </c>
      <c r="F36" s="38" t="s">
        <v>8</v>
      </c>
      <c r="G36" s="46">
        <v>0</v>
      </c>
      <c r="H36" s="46">
        <v>0</v>
      </c>
      <c r="I36" s="46">
        <v>0</v>
      </c>
      <c r="J36" s="46">
        <v>0</v>
      </c>
    </row>
    <row r="37" spans="1:11" ht="14.25" customHeight="1">
      <c r="A37" s="12">
        <v>32</v>
      </c>
      <c r="B37" s="7" t="s">
        <v>85</v>
      </c>
      <c r="C37" s="12" t="s">
        <v>86</v>
      </c>
      <c r="D37" s="72">
        <f>E37</f>
        <v>21831.4</v>
      </c>
      <c r="E37" s="72">
        <f t="shared" si="0"/>
        <v>21831.4</v>
      </c>
      <c r="F37" s="72" t="s">
        <v>8</v>
      </c>
      <c r="G37" s="69">
        <v>0</v>
      </c>
      <c r="H37" s="68">
        <v>0</v>
      </c>
      <c r="I37" s="69">
        <v>5020</v>
      </c>
      <c r="J37" s="69">
        <v>21831.4</v>
      </c>
      <c r="K37" s="99" t="s">
        <v>164</v>
      </c>
    </row>
    <row r="38" spans="1:11" ht="52.5" customHeight="1">
      <c r="A38" s="10"/>
      <c r="B38" s="11" t="s">
        <v>125</v>
      </c>
      <c r="C38" s="10"/>
      <c r="D38" s="26">
        <f>SUM(D6:D37)</f>
        <v>545197.30000000005</v>
      </c>
      <c r="E38" s="26">
        <f>J38</f>
        <v>545197.30000000005</v>
      </c>
      <c r="F38" s="38">
        <v>0</v>
      </c>
      <c r="G38" s="47">
        <f>SUM(G6:G37)</f>
        <v>134387.89999999997</v>
      </c>
      <c r="H38" s="47">
        <f>SUM(H6:H37)</f>
        <v>268314.8</v>
      </c>
      <c r="I38" s="47">
        <f t="shared" ref="I38:J38" si="5">SUM(I6:I37)</f>
        <v>403308.3</v>
      </c>
      <c r="J38" s="47">
        <f t="shared" si="5"/>
        <v>545197.30000000005</v>
      </c>
    </row>
    <row r="39" spans="1:11" ht="29.25" customHeight="1">
      <c r="A39" s="12">
        <v>33</v>
      </c>
      <c r="B39" s="7" t="s">
        <v>132</v>
      </c>
      <c r="C39" s="12">
        <v>5112</v>
      </c>
      <c r="D39" s="38">
        <f>SUM(E39,F39)</f>
        <v>6290</v>
      </c>
      <c r="E39" s="38" t="s">
        <v>8</v>
      </c>
      <c r="F39" s="38">
        <f>J39</f>
        <v>6290</v>
      </c>
      <c r="G39" s="64">
        <v>6290</v>
      </c>
      <c r="H39" s="64">
        <v>6290</v>
      </c>
      <c r="I39" s="64">
        <v>6290</v>
      </c>
      <c r="J39" s="64">
        <v>6290</v>
      </c>
    </row>
    <row r="40" spans="1:11" ht="27.75" customHeight="1">
      <c r="A40" s="12">
        <v>34</v>
      </c>
      <c r="B40" s="7" t="s">
        <v>87</v>
      </c>
      <c r="C40" s="12" t="s">
        <v>88</v>
      </c>
      <c r="D40" s="72">
        <f>SUM(E40,F40)</f>
        <v>20991</v>
      </c>
      <c r="E40" s="72" t="s">
        <v>8</v>
      </c>
      <c r="F40" s="72">
        <f>J40</f>
        <v>20991</v>
      </c>
      <c r="G40" s="100">
        <v>19991</v>
      </c>
      <c r="H40" s="100">
        <v>19991</v>
      </c>
      <c r="I40" s="100">
        <v>20991</v>
      </c>
      <c r="J40" s="100">
        <v>20991</v>
      </c>
      <c r="K40" s="99" t="s">
        <v>163</v>
      </c>
    </row>
    <row r="41" spans="1:11" ht="18" customHeight="1">
      <c r="A41" s="12">
        <v>35</v>
      </c>
      <c r="B41" s="7" t="s">
        <v>89</v>
      </c>
      <c r="C41" s="12" t="s">
        <v>90</v>
      </c>
      <c r="D41" s="72">
        <f>SUM(E41,F41)</f>
        <v>1222.9000000000001</v>
      </c>
      <c r="E41" s="72" t="s">
        <v>8</v>
      </c>
      <c r="F41" s="72">
        <f>J41</f>
        <v>1222.9000000000001</v>
      </c>
      <c r="G41" s="69">
        <v>1222.9000000000001</v>
      </c>
      <c r="H41" s="69">
        <v>1222.9000000000001</v>
      </c>
      <c r="I41" s="69">
        <v>1222.9000000000001</v>
      </c>
      <c r="J41" s="69">
        <v>1222.9000000000001</v>
      </c>
      <c r="K41" s="99" t="s">
        <v>162</v>
      </c>
    </row>
    <row r="42" spans="1:11" ht="15.75" customHeight="1">
      <c r="A42" s="12">
        <v>36</v>
      </c>
      <c r="B42" s="7" t="s">
        <v>91</v>
      </c>
      <c r="C42" s="12" t="s">
        <v>92</v>
      </c>
      <c r="D42" s="72">
        <f>SUM(E42,F42)</f>
        <v>5680</v>
      </c>
      <c r="E42" s="72" t="s">
        <v>8</v>
      </c>
      <c r="F42" s="72">
        <f t="shared" ref="F42:F43" si="6">J42</f>
        <v>5680</v>
      </c>
      <c r="G42" s="97">
        <v>1930</v>
      </c>
      <c r="H42" s="97">
        <v>1930</v>
      </c>
      <c r="I42" s="97">
        <v>5680</v>
      </c>
      <c r="J42" s="97">
        <v>5680</v>
      </c>
      <c r="K42" s="99" t="s">
        <v>161</v>
      </c>
    </row>
    <row r="43" spans="1:11" ht="29.25" customHeight="1">
      <c r="A43" s="12">
        <v>37</v>
      </c>
      <c r="B43" s="7" t="s">
        <v>128</v>
      </c>
      <c r="C43" s="12">
        <v>5134</v>
      </c>
      <c r="D43" s="38">
        <f>SUM(E43,F43)</f>
        <v>2805</v>
      </c>
      <c r="E43" s="38"/>
      <c r="F43" s="38">
        <f t="shared" si="6"/>
        <v>2805</v>
      </c>
      <c r="G43" s="96">
        <v>2805</v>
      </c>
      <c r="H43" s="96">
        <v>2805</v>
      </c>
      <c r="I43" s="96">
        <v>2805</v>
      </c>
      <c r="J43" s="96">
        <v>2805</v>
      </c>
    </row>
    <row r="44" spans="1:11" ht="15.75" customHeight="1">
      <c r="A44" s="12"/>
      <c r="B44" s="11" t="s">
        <v>127</v>
      </c>
      <c r="C44" s="12"/>
      <c r="D44" s="38">
        <f>E44+F44</f>
        <v>36988.9</v>
      </c>
      <c r="E44" s="38">
        <f t="shared" ref="E44" si="7">SUM(E40:E42)</f>
        <v>0</v>
      </c>
      <c r="F44" s="38">
        <f>J44</f>
        <v>36988.9</v>
      </c>
      <c r="G44" s="46">
        <f>G43+G42+G41+G40+G39</f>
        <v>32238.9</v>
      </c>
      <c r="H44" s="46">
        <f>H43+H42+H41+H40+H39</f>
        <v>32238.9</v>
      </c>
      <c r="I44" s="46">
        <f t="shared" ref="I44:J44" si="8">I43+I42+I41+I40+I39</f>
        <v>36988.9</v>
      </c>
      <c r="J44" s="46">
        <f t="shared" si="8"/>
        <v>36988.9</v>
      </c>
    </row>
    <row r="45" spans="1:11" ht="51.75" customHeight="1">
      <c r="A45" s="10"/>
      <c r="B45" s="11" t="s">
        <v>126</v>
      </c>
      <c r="C45" s="10" t="s">
        <v>29</v>
      </c>
      <c r="D45" s="26">
        <f>D47+D48</f>
        <v>-2000</v>
      </c>
      <c r="E45" s="26">
        <v>0</v>
      </c>
      <c r="F45" s="26">
        <f>F47+F48</f>
        <v>-2000</v>
      </c>
      <c r="G45" s="47">
        <f>G47+G48</f>
        <v>-1000</v>
      </c>
      <c r="H45" s="47">
        <f>H47+H48</f>
        <v>-1000</v>
      </c>
      <c r="I45" s="47">
        <f>I47+I48</f>
        <v>-2000</v>
      </c>
      <c r="J45" s="47">
        <f>J47+J48</f>
        <v>-2000</v>
      </c>
    </row>
    <row r="46" spans="1:11" ht="12.75" customHeight="1">
      <c r="A46" s="12"/>
      <c r="B46" s="7" t="s">
        <v>93</v>
      </c>
      <c r="C46" s="12"/>
      <c r="D46" s="39"/>
      <c r="E46" s="39"/>
      <c r="F46" s="39"/>
      <c r="G46" s="39"/>
      <c r="H46" s="39"/>
      <c r="I46" s="39"/>
      <c r="J46" s="39"/>
    </row>
    <row r="47" spans="1:11" ht="15.75" customHeight="1">
      <c r="A47" s="12">
        <v>38</v>
      </c>
      <c r="B47" s="7" t="s">
        <v>94</v>
      </c>
      <c r="C47" s="12" t="s">
        <v>95</v>
      </c>
      <c r="D47" s="38">
        <f>SUM(E47,F47)</f>
        <v>-2000</v>
      </c>
      <c r="E47" s="38" t="s">
        <v>8</v>
      </c>
      <c r="F47" s="38">
        <f t="shared" ref="F47" si="9">J47</f>
        <v>-2000</v>
      </c>
      <c r="G47" s="46">
        <v>-1000</v>
      </c>
      <c r="H47" s="46">
        <v>-1000</v>
      </c>
      <c r="I47" s="46">
        <v>-2000</v>
      </c>
      <c r="J47" s="46">
        <v>-2000</v>
      </c>
    </row>
    <row r="48" spans="1:11" ht="51" customHeight="1">
      <c r="A48" s="24">
        <v>39</v>
      </c>
      <c r="B48" s="25" t="s">
        <v>129</v>
      </c>
      <c r="C48" s="24">
        <v>8131</v>
      </c>
      <c r="D48" s="40">
        <f>SUM(E48,F48)</f>
        <v>0</v>
      </c>
      <c r="E48" s="40" t="s">
        <v>8</v>
      </c>
      <c r="F48" s="38">
        <f t="shared" ref="F48" si="10">J48</f>
        <v>0</v>
      </c>
      <c r="G48" s="48">
        <v>0</v>
      </c>
      <c r="H48" s="48">
        <v>0</v>
      </c>
      <c r="I48" s="48">
        <v>0</v>
      </c>
      <c r="J48" s="48">
        <v>0</v>
      </c>
    </row>
    <row r="49" spans="1:10">
      <c r="A49" s="23"/>
      <c r="B49" s="23" t="s">
        <v>123</v>
      </c>
      <c r="C49" s="23"/>
      <c r="D49" s="45">
        <f>D45+D44+D38</f>
        <v>580186.20000000007</v>
      </c>
      <c r="E49" s="45">
        <f t="shared" ref="E49:J49" si="11">E45+E44+E38</f>
        <v>545197.30000000005</v>
      </c>
      <c r="F49" s="45">
        <f t="shared" si="11"/>
        <v>34988.9</v>
      </c>
      <c r="G49" s="49">
        <f t="shared" si="11"/>
        <v>165626.79999999996</v>
      </c>
      <c r="H49" s="49">
        <f t="shared" si="11"/>
        <v>299553.7</v>
      </c>
      <c r="I49" s="49">
        <f t="shared" si="11"/>
        <v>438297.2</v>
      </c>
      <c r="J49" s="49">
        <f t="shared" si="11"/>
        <v>580186.20000000007</v>
      </c>
    </row>
  </sheetData>
  <protectedRanges>
    <protectedRange sqref="G15:J15" name="Range4"/>
    <protectedRange sqref="G17:J17" name="Range2_5"/>
    <protectedRange sqref="G16:J16" name="Range2_14"/>
    <protectedRange sqref="G24:J24" name="Range2_9"/>
    <protectedRange sqref="G25:J25" name="Range2_8"/>
    <protectedRange sqref="G35:J35" name="Range3_1"/>
    <protectedRange sqref="G6:J6" name="Range1_1"/>
    <protectedRange sqref="G7:J7" name="Range2_11_1"/>
    <protectedRange sqref="G8:J9" name="Range3_2"/>
    <protectedRange sqref="G10:J10" name="Range2_12_1"/>
    <protectedRange sqref="G11:J11" name="Range2_3_1"/>
    <protectedRange sqref="G23:J23" name="Range2_10_1"/>
    <protectedRange sqref="G26:J26" name="Range2_7_1"/>
    <protectedRange sqref="G33:J33" name="Range23_2_1"/>
    <protectedRange sqref="G27:J27" name="Range5_1"/>
    <protectedRange sqref="G29:H29" name="Range7_1"/>
    <protectedRange sqref="G37" name="Range24_1_1_1_1"/>
    <protectedRange sqref="H37" name="Range24_3_1_1"/>
    <protectedRange sqref="G13:J13" name="Range2_1_1"/>
    <protectedRange sqref="G14" name="Range2_2"/>
    <protectedRange sqref="G18:J18" name="Range4_3"/>
    <protectedRange sqref="G19" name="Range2_15_1_1"/>
    <protectedRange sqref="I22:J22" name="Range4_6"/>
    <protectedRange sqref="G22:H22" name="Range2_3"/>
    <protectedRange sqref="G32:J32" name="Range10_1"/>
    <protectedRange sqref="H14:J14" name="Range2"/>
    <protectedRange sqref="H19:J19" name="Range2_1"/>
    <protectedRange sqref="I29:J29" name="Range3"/>
    <protectedRange sqref="G39:J39" name="Range13"/>
    <protectedRange sqref="G43:J43" name="Range14_1"/>
    <protectedRange sqref="G28:J28" name="Range7_1_1"/>
    <protectedRange sqref="G34:J34" name="Range11_2"/>
    <protectedRange sqref="G21:J21" name="Range4_2_1"/>
    <protectedRange sqref="G20:J20" name="Range4_1"/>
    <protectedRange sqref="G42:J42" name="Range13_2"/>
    <protectedRange sqref="G40:J40" name="Range13_1_1"/>
    <protectedRange sqref="I37:J37" name="Range24_1_2"/>
  </protectedRanges>
  <mergeCells count="2">
    <mergeCell ref="I3:J3"/>
    <mergeCell ref="A1:J2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եկամուտներ</vt:lpstr>
      <vt:lpstr>գործառն դասակարգ</vt:lpstr>
      <vt:lpstr>տնտ. դասակ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2019-08-05T21:04:09Z</dcterms:modified>
</cp:coreProperties>
</file>