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935" activeTab="2"/>
  </bookViews>
  <sheets>
    <sheet name="grutyun" sheetId="1" r:id="rId1"/>
    <sheet name="1.ekamutner" sheetId="2" r:id="rId2"/>
    <sheet name="2.Gorcarnakan tsaxs" sheetId="3" r:id="rId3"/>
    <sheet name="3.Tntesagitakan tsaxs" sheetId="4" r:id="rId4"/>
    <sheet name="4.Devicit" sheetId="5" r:id="rId5"/>
    <sheet name="Texekutyunner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<sst xmlns="http://schemas.openxmlformats.org/spreadsheetml/2006/main" count="1428" uniqueCount="713">
  <si>
    <t>î³ñ»Ï³Ý Ñ³ëï³ïí³Í åÉ³Ý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</si>
  <si>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</si>
  <si>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</si>
  <si>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</si>
  <si>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</si>
  <si>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</si>
  <si>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</si>
  <si>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</si>
  <si>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</si>
  <si>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</si>
  <si>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</si>
  <si>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</si>
  <si>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</si>
  <si>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</si>
  <si>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>1121</t>
  </si>
  <si>
    <t>1130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</si>
  <si>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</si>
  <si>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</si>
  <si>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</si>
  <si>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1300</t>
  </si>
  <si>
    <t>1310</t>
  </si>
  <si>
    <t>1311</t>
  </si>
  <si>
    <t>1320</t>
  </si>
  <si>
    <t>1321</t>
  </si>
  <si>
    <t>1330</t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</si>
  <si>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</si>
  <si>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</si>
  <si>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</si>
  <si>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</si>
  <si>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</si>
  <si>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</si>
  <si>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</si>
  <si>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</si>
  <si>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</si>
  <si>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</si>
  <si>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</si>
  <si>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</si>
  <si>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</si>
  <si>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</si>
  <si>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t>1351</t>
  </si>
  <si>
    <t>1352</t>
  </si>
  <si>
    <t>1360</t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</si>
  <si>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</si>
  <si>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</si>
  <si>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</si>
  <si>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</si>
  <si>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1371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</si>
  <si>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</si>
  <si>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</si>
  <si>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</si>
  <si>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1381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</si>
  <si>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</si>
  <si>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</si>
  <si>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</si>
  <si>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</si>
  <si>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</si>
  <si>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</si>
  <si>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</si>
  <si>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</si>
  <si>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</si>
  <si>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</si>
  <si>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</si>
  <si>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</si>
  <si>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</si>
  <si>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ՀԱՏՎԱԾ 1</t>
  </si>
  <si>
    <t>ՀԱՄԱՅՆՔԻ ԲՅՈՒՋԵԻ ԵԿԱՄՈՒՏՆԵՐԸ</t>
  </si>
  <si>
    <t>(հազար դրամով)</t>
  </si>
  <si>
    <t>ÀÝ¹³Ù»ÝÁ</t>
  </si>
  <si>
    <t>³Û¹ ÃíáõÙ</t>
  </si>
  <si>
    <t>(ë.7 + ë8)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</si>
  <si>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</si>
  <si>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</si>
  <si>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</si>
  <si>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</si>
  <si>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</si>
  <si>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</si>
  <si>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</si>
  <si>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</si>
  <si>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</si>
  <si>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</si>
  <si>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</si>
  <si>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</si>
  <si>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</si>
  <si>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</si>
  <si>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</si>
  <si>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</si>
  <si>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</si>
  <si>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</si>
  <si>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</si>
  <si>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</si>
  <si>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</si>
  <si>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</si>
  <si>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</si>
  <si>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</si>
  <si>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</si>
  <si>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</si>
  <si>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</si>
  <si>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</si>
  <si>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</si>
  <si>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</si>
  <si>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</si>
  <si>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</si>
  <si>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</si>
  <si>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</si>
  <si>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</si>
  <si>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</si>
  <si>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</si>
  <si>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</si>
  <si>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</si>
  <si>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</si>
  <si>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</si>
  <si>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</si>
  <si>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</si>
  <si>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</si>
  <si>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</si>
  <si>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</si>
  <si>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</si>
  <si>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</si>
  <si>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</si>
  <si>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</si>
  <si>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</si>
  <si>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</si>
  <si>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</si>
  <si>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</si>
  <si>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</si>
  <si>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</si>
  <si>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</si>
  <si>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</si>
  <si>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</si>
  <si>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</si>
  <si>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</si>
  <si>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</si>
  <si>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</si>
  <si>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</si>
  <si>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</si>
  <si>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</si>
  <si>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</si>
  <si>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</si>
  <si>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</si>
  <si>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</si>
  <si>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</si>
  <si>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</si>
  <si>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</si>
  <si>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</si>
  <si>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</si>
  <si>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</si>
  <si>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</si>
  <si>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</si>
  <si>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</si>
  <si>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</si>
  <si>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</si>
  <si>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</si>
  <si>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</si>
  <si>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</si>
  <si>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</si>
  <si>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</si>
  <si>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</si>
  <si>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</si>
  <si>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</si>
  <si>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</si>
  <si>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</si>
  <si>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</si>
  <si>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</si>
  <si>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</si>
  <si>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</si>
  <si>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</si>
  <si>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</si>
  <si>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</si>
  <si>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</si>
  <si>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</si>
  <si>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</si>
  <si>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</si>
  <si>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</si>
  <si>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</si>
  <si>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</si>
  <si>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</si>
  <si>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</si>
  <si>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</si>
  <si>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</si>
  <si>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</si>
  <si>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</si>
  <si>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</si>
  <si>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</si>
  <si>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</si>
  <si>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</si>
  <si>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</si>
  <si>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</si>
  <si>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</si>
  <si>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</si>
  <si>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</si>
  <si>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</si>
  <si>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</si>
  <si>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</si>
  <si>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</si>
  <si>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</si>
  <si>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</si>
  <si>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</si>
  <si>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</si>
  <si>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</si>
  <si>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</si>
  <si>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</si>
  <si>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</si>
  <si>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</si>
  <si>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</si>
  <si>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</si>
  <si>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</si>
  <si>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</si>
  <si>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</si>
  <si>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</si>
  <si>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</si>
  <si>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</si>
  <si>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</si>
  <si>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</si>
  <si>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</si>
  <si>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</si>
  <si>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</si>
  <si>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</si>
  <si>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</si>
  <si>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</si>
  <si>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</si>
  <si>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</si>
  <si>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</si>
  <si>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</si>
  <si>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</si>
  <si>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</si>
  <si>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</si>
  <si>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</si>
  <si>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</si>
  <si>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</si>
  <si>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</si>
  <si>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</si>
  <si>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</si>
  <si>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</si>
  <si>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</si>
  <si>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</si>
  <si>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</si>
  <si>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</si>
  <si>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</si>
  <si>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</si>
  <si>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</si>
  <si>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</si>
  <si>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</si>
  <si>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</si>
  <si>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</si>
  <si>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</si>
  <si>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</si>
  <si>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</si>
  <si>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</si>
  <si>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</si>
  <si>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</si>
  <si>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</si>
  <si>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</si>
  <si>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</si>
  <si>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</si>
  <si>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</si>
  <si>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</si>
  <si>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</si>
  <si>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</si>
  <si>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ՀԱՏՎԱԾ 2</t>
  </si>
  <si>
    <t>ՀԱՄԱՅՆՔԻ ԲՅՈՒՋԵԻ ԾԱԽՍԵՐԸ` ԸՍՏ ԲՅՈՒՋԵՏԱՅԻՆ ԾԱԽՍԵՐԻ ԳՈՐԾԱՌԱԿԱՆ ԴԱՍԱԿԱՐԳՄԱՆ</t>
  </si>
  <si>
    <t>(հազար դրամներով)</t>
  </si>
  <si>
    <t xml:space="preserve"> îáÕÇ NN  </t>
  </si>
  <si>
    <t xml:space="preserve">´Ûáõç»ï³ÛÇÝ Í³Ëë»ñÇ ïÝï»ë³·Çï³Ï³Ý ¹³ë³Ï³ñ·Ù³Ý Ñá¹í³ÍÝ»ñÇ 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</si>
  <si>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</si>
  <si>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³Û¹ ÃíáõÙ` 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</si>
  <si>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</si>
  <si>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x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</si>
  <si>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</si>
  <si>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</si>
  <si>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</si>
  <si>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</si>
  <si>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</si>
  <si>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</si>
  <si>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</si>
  <si>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</si>
  <si>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</si>
  <si>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</si>
  <si>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</si>
  <si>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</si>
  <si>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</si>
  <si>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</si>
  <si>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</si>
  <si>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</si>
  <si>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</si>
  <si>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</si>
  <si>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</si>
  <si>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</si>
  <si>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</si>
  <si>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</si>
  <si>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</si>
  <si>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</si>
  <si>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</si>
  <si>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</si>
  <si>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</si>
  <si>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</si>
  <si>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</si>
  <si>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</si>
  <si>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</si>
  <si>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</si>
  <si>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</si>
  <si>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</si>
  <si>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</si>
  <si>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</si>
  <si>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</si>
  <si>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</si>
  <si>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</si>
  <si>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</si>
  <si>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</si>
  <si>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</si>
  <si>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</si>
  <si>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</si>
  <si>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</si>
  <si>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</si>
  <si>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</si>
  <si>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</si>
  <si>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</si>
  <si>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</si>
  <si>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</si>
  <si>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</si>
  <si>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</si>
  <si>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</si>
  <si>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</si>
  <si>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</si>
  <si>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</si>
  <si>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</si>
  <si>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</si>
  <si>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</si>
  <si>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</si>
  <si>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</si>
  <si>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</si>
  <si>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</si>
  <si>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</si>
  <si>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</si>
  <si>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</si>
  <si>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</si>
  <si>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</si>
  <si>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</si>
  <si>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</si>
  <si>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</si>
  <si>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</si>
  <si>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</si>
  <si>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</si>
  <si>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</si>
  <si>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</si>
  <si>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</si>
  <si>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</si>
  <si>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</si>
  <si>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</si>
  <si>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</si>
  <si>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</si>
  <si>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</si>
  <si>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</si>
  <si>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</si>
  <si>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</si>
  <si>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</si>
  <si>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</si>
  <si>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</si>
  <si>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</si>
  <si>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</si>
  <si>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</si>
  <si>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</si>
  <si>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</si>
  <si>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</si>
  <si>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</si>
  <si>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</si>
  <si>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</si>
  <si>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</si>
  <si>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</si>
  <si>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</si>
  <si>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</si>
  <si>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</si>
  <si>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</si>
  <si>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</si>
  <si>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</si>
  <si>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</si>
  <si>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</si>
  <si>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</si>
  <si>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</si>
  <si>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</si>
  <si>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</si>
  <si>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</si>
  <si>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</si>
  <si>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</si>
  <si>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</si>
  <si>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</si>
  <si>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</si>
  <si>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</si>
  <si>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</si>
  <si>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</si>
  <si>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</si>
  <si>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</si>
  <si>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</si>
  <si>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</si>
  <si>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</si>
  <si>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</si>
  <si>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</si>
  <si>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</si>
  <si>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</si>
  <si>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</si>
  <si>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</si>
  <si>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</si>
  <si>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</si>
  <si>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</si>
  <si>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</si>
  <si>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</si>
  <si>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</si>
  <si>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</si>
  <si>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</si>
  <si>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</si>
  <si>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</si>
  <si>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</si>
  <si>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</si>
  <si>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</si>
  <si>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</si>
  <si>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</si>
  <si>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</si>
  <si>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</si>
  <si>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</si>
  <si>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</si>
  <si>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</si>
  <si>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</si>
  <si>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</si>
  <si>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</si>
  <si>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</si>
  <si>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</si>
  <si>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</si>
  <si>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</si>
  <si>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</si>
  <si>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</si>
  <si>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</si>
  <si>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</si>
  <si>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</si>
  <si>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</si>
  <si>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</si>
  <si>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</si>
  <si>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</si>
  <si>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</si>
  <si>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</si>
  <si>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t>4831</t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</si>
  <si>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</si>
  <si>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</si>
  <si>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</si>
  <si>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</si>
  <si>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</si>
  <si>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</si>
  <si>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</si>
  <si>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</si>
  <si>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</si>
  <si>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</si>
  <si>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</si>
  <si>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</si>
  <si>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</si>
  <si>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</si>
  <si>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</si>
  <si>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</si>
  <si>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</si>
  <si>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</si>
  <si>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</si>
  <si>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</si>
  <si>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</si>
  <si>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</si>
  <si>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</si>
  <si>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</si>
  <si>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</si>
  <si>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</si>
  <si>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</si>
  <si>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</si>
  <si>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</si>
  <si>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</si>
  <si>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</si>
  <si>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</si>
  <si>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</si>
  <si>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</si>
  <si>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</si>
  <si>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</si>
  <si>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</si>
  <si>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</si>
  <si>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</si>
  <si>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</si>
  <si>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</si>
  <si>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</si>
  <si>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</si>
  <si>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</si>
  <si>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</si>
  <si>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</si>
  <si>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</si>
  <si>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</si>
  <si>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</si>
  <si>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</si>
  <si>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</si>
  <si>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</si>
  <si>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</si>
  <si>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</si>
  <si>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</si>
  <si>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</si>
  <si>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</si>
  <si>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</si>
  <si>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</si>
  <si>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</si>
  <si>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</si>
  <si>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</si>
  <si>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</si>
  <si>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</si>
  <si>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</si>
  <si>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</si>
  <si>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</si>
  <si>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</si>
  <si>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</si>
  <si>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</si>
  <si>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</si>
  <si>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</si>
  <si>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</si>
  <si>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</si>
  <si>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</si>
  <si>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</si>
  <si>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</si>
  <si>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</si>
  <si>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</si>
  <si>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</si>
  <si>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</si>
  <si>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</si>
  <si>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</si>
  <si>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</si>
  <si>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</si>
  <si>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</si>
  <si>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</si>
  <si>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</si>
  <si>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</si>
  <si>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</si>
  <si>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</si>
  <si>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</si>
  <si>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</si>
  <si>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</si>
  <si>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</si>
  <si>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</si>
  <si>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</si>
  <si>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</si>
  <si>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</si>
  <si>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</si>
  <si>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</si>
  <si>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</si>
  <si>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</si>
  <si>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</si>
  <si>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</si>
  <si>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Æð²òàôØÆò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</si>
  <si>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</si>
  <si>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</si>
  <si>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</si>
  <si>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</si>
  <si>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ՀԱՏՎԱԾ 3</t>
  </si>
  <si>
    <t>ՀԱՄԱՅՆՔԻ ԲՅՈՒՋԵԻ ԾԱԽՍԵՐԸ` ԸՍՏ ԲՅՈՒՋԵՏԱՅԻՆ ԾԱԽՍԵՐԻ ՏՆՏԵՍԱԳԻՏԱԿԱՆ ԴԱՍԱԿԱՐԳՄԱՆ</t>
  </si>
  <si>
    <t xml:space="preserve">îáÕÇ NN  </t>
  </si>
  <si>
    <t>(ë.4 + ë5)</t>
  </si>
  <si>
    <t>ÀÜ¸²ØºÜÀ Ð²ìºÈàôð¸À Î²Ø ¸ºüÆòÆîÀ (ä²Î²êàôð¸À)</t>
  </si>
  <si>
    <t>deficit + hatvac5</t>
  </si>
  <si>
    <t>expend func - expend econom</t>
  </si>
  <si>
    <t>reserve fond</t>
  </si>
  <si>
    <t>ՀԱՏՎԱԾ 4</t>
  </si>
  <si>
    <t>ՀԱՄԱՅՆՔԻ ԲՅՈՒՋԵԻ ՄԻՋՈՑՆԵՐԻ ՏԱՐԵՎԵՐՋԻ ՀԱՎԵԼՈՒՐԴԸ ԿԱՄ ԴԵՖԻՑԻՏԸ (ՊԱԿԱՍՈՒՐԴԸ)</t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</si>
  <si>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</si>
  <si>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</si>
  <si>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</si>
  <si>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</si>
  <si>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</si>
  <si>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t>ÀÜ¸²ØºÜÀ Ì²Êêºð (ïáÕ2100+ïáÕ2200+ïáÕ2300+ïáÕ2400+ïáÕ2500+ïáÕ2600+ ïáÕ2700+ïáÕ2800+ïáÕ2900+ïáÕ3000+ïáÕ3100)</t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</si>
  <si>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</si>
  <si>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</si>
  <si>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</si>
  <si>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</si>
  <si>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</si>
  <si>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</si>
  <si>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4729</t>
  </si>
  <si>
    <t>Համայնքի արխիվից փաստաթղթերի պատճեններ տրամադրելու համար</t>
  </si>
  <si>
    <t>Համայնքի կողմից կազմակերպվող մրցույթների և աճուրդների մասնակցության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</si>
  <si>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</si>
  <si>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</si>
  <si>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</si>
  <si>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վարչական տարածքում տոնավաճառներին (վերնիսաժներին) մասնակցելու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</si>
  <si>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</si>
  <si>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</si>
  <si>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</si>
  <si>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</si>
  <si>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</si>
  <si>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վարչական տարածքում ինքնակամ կառուցված շենքերի, շինությունների օրինականացման համար վճարներ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</si>
  <si>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</si>
  <si>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</si>
  <si>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</si>
  <si>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</si>
  <si>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</si>
  <si>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2 0 21  Թ Վ Ա Կ Ա Ն Ի  Բ Յ ՈՒ Ջ Ե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</si>
  <si>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</si>
  <si>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</si>
  <si>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11301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</si>
  <si>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</si>
  <si>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11302</t>
  </si>
  <si>
    <t>Համայնքի վարչական տարածքում շենքերի, շինությունների և քաղաքաշինական այլ օբյեկտների քանդման թույլտվության համար</t>
  </si>
  <si>
    <t>11303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</si>
  <si>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</si>
  <si>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11304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</si>
  <si>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</si>
  <si>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</si>
  <si>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</si>
  <si>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</si>
  <si>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</si>
  <si>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</si>
  <si>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</si>
  <si>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</si>
  <si>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</si>
  <si>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</si>
  <si>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</si>
  <si>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</si>
  <si>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</si>
  <si>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</si>
  <si>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</si>
  <si>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</si>
  <si>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</si>
  <si>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ա) Եկամտային հարկ</t>
  </si>
  <si>
    <t>բ) Շահութահարկ</t>
  </si>
  <si>
    <t>գ) Այլ հարկերից և պարտադիր վճարներից կատարվող մասհանումներ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</si>
  <si>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</si>
  <si>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</si>
  <si>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</si>
  <si>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</si>
  <si>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</si>
  <si>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</si>
  <si>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(տող 1251 + տող 1252 + տող 1255 + տող 1256) որից`</t>
    </r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</si>
  <si>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</si>
  <si>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</si>
  <si>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</si>
  <si>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</si>
  <si>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</si>
  <si>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</si>
  <si>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</si>
  <si>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</si>
  <si>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</si>
  <si>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</si>
  <si>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1334), ³Û¹ ÃíáõÙ`</t>
    </r>
  </si>
  <si>
    <t xml:space="preserve">Ð³Ù³ÛÝùÇ ë»÷³Ï³ÝáõÃÛáõÝ Ñ³Ù³ñíáÕ ÑáÕ»ñÇ í³ñÓ³Ï³ÉáõÃÛ³Ý í³ñÓ³í×³ñÝ»ñ 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</si>
  <si>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1343), ³Û¹ ÃíáõÙ`</t>
    </r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</si>
  <si>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</si>
  <si>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r>
      <t xml:space="preserve">3.5 ì³ñã³Ï³Ý ·³ÝÓáõÙÝ»ñ                        </t>
    </r>
    <r>
      <rPr>
        <sz val="10"/>
        <rFont val="Arial Armenian"/>
        <family val="2"/>
      </rPr>
      <t>(տող 1351 + տող 1352 + տող 1353)
այդ թվում՝</t>
    </r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</si>
  <si>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</si>
  <si>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</si>
  <si>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</si>
  <si>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</si>
  <si>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</si>
  <si>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</si>
  <si>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</si>
  <si>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</si>
  <si>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</si>
  <si>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13508</t>
  </si>
  <si>
    <t>13509</t>
  </si>
  <si>
    <t>Կենտրոնացված ջեռուցման համար</t>
  </si>
  <si>
    <t>13510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</si>
  <si>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</si>
  <si>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13511</t>
  </si>
  <si>
    <t>13512</t>
  </si>
  <si>
    <t>Համայնքային ենթակայության մանկապարտեզի ծառայությունից օգտվողների համար</t>
  </si>
  <si>
    <t>13513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</si>
  <si>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</si>
  <si>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13514</t>
  </si>
  <si>
    <t>13515</t>
  </si>
  <si>
    <t>13516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</si>
  <si>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</si>
  <si>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13517</t>
  </si>
  <si>
    <t>13518</t>
  </si>
  <si>
    <t>Համայնքն սպասարկող անասնաբույժի ծառայությունների դիմաց</t>
  </si>
  <si>
    <t>13519</t>
  </si>
  <si>
    <t>13520</t>
  </si>
  <si>
    <t>Համայնքի բյուջե մուտքագրվող այլ վարչական գանձումներ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</si>
  <si>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 ³Û¹ ÃíáõÙ`</t>
    </r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</si>
  <si>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</si>
  <si>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</si>
  <si>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</si>
  <si>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</si>
  <si>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</si>
  <si>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</si>
  <si>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Ð³Ù³ÛÝùÇ ·áõÛùÇÝ å³ï×³é³Í íÝ³ëÝ»ñÇ ÷áËÑ³ïáõóáõÙÇó Ùáõïù»ñ </t>
  </si>
  <si>
    <t xml:space="preserve"> 1.2 ¶áõÛù³ÛÇÝ Ñ³ñÏ»ñ ³ÛÉ ·áõÛùÇó, ³Û¹ ÃíáõÙ`</t>
  </si>
  <si>
    <t>¶áõÛù³Ñ³ñÏ ÷áË³¹ñ³ÙÇçáóÝ»ñÇ Ñ³Ù³ñ</t>
  </si>
  <si>
    <t>1.1 ¶áõÛù³ÛÇÝ Ñ³ñÏ»ñ ³Ýß³ñÅ ·áõÛùÇó        (ïáÕ 1111 + ïáÕ 1112), ³Û¹ ÃíáõÙ`</t>
  </si>
  <si>
    <t>¶áõÛù³Ñ³ñÏ Ñ³Ù³ÛÝùÝ»ñÇ í³ñã³Ï³Ý ï³ñ³ÍùÝ»ñáõÙ ·ïÝíáÕ ß»Ýù»ñÇ ¨ ßÇÝáõÃÛáõÝÝ»ñÇ Ñ³Ù³ñ</t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</si>
  <si>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</si>
  <si>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</si>
  <si>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r>
      <t xml:space="preserve">1.3 Տեղական տուրքեր </t>
    </r>
    <r>
      <rPr>
        <sz val="10"/>
        <rFont val="Arial Armenian"/>
        <family val="2"/>
      </rPr>
      <t>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  </r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</si>
  <si>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</si>
  <si>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</si>
  <si>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</si>
  <si>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</si>
  <si>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</si>
  <si>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</si>
  <si>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</si>
  <si>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ýÇ½ÇÏ³Ï³Ý ·áõÛù ßÇÝ</t>
  </si>
  <si>
    <t>Çñ³í³µ³Ý³Ï³Ý ·áõÛù ßÇÝ</t>
  </si>
  <si>
    <t>ÐáÕÇ Ñ³ñÏ Ñ³Ù³ÛÝùÝ»ñÇ í³ñã³Ï³Ý ï³ñ³ÍùÝ»ñáõÙ ·ïÝíáÕ ÑáÕ»ñÇ Ñ³Ù³ñ</t>
  </si>
  <si>
    <t>ýÇ½ÇÏ³Ï³Ý ÑáÕ</t>
  </si>
  <si>
    <t>Çñ³í³µ³Ý³Ï³Ý ÑáÕ</t>
  </si>
  <si>
    <t>¶áõÛù³Ñ³ñÏ ÷áË³¹ñ³ÙÇçáóÝ»ñÇ  Ñ³Ù³ñ</t>
  </si>
  <si>
    <t>ýÇ½ÇÏ³Ï³Ý ·áõÛù ÷áË</t>
  </si>
  <si>
    <t>Çñ³í³µ³Ý³Ï³Ý ·áõÛù ÷áË</t>
  </si>
  <si>
    <t>ÐáÕ»ñÇ í³ñÓ³Ï³ÉáõÃÛ³Ý í×³ñÝ»ñ</t>
  </si>
  <si>
    <r>
      <rPr>
        <b/>
        <sz val="10"/>
        <rFont val="Arial Armenian"/>
        <family val="2"/>
      </rPr>
      <t>Տեղական վճարներ</t>
    </r>
    <r>
      <rPr>
        <sz val="10"/>
        <rFont val="Arial Armenian"/>
        <family val="2"/>
      </rPr>
      <t xml:space="preserve">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  </r>
  </si>
  <si>
    <r>
      <t xml:space="preserve">    2. ä²ÞîàÜ²Î²Ü ¸ð²Ø²ÞÜàðÐÜºð              </t>
    </r>
    <r>
      <rPr>
        <sz val="10"/>
        <rFont val="Arial Armenian"/>
        <family val="2"/>
      </rPr>
      <t xml:space="preserve">(ïáÕ 1210 + ïáÕ 1220 + ïáÕ 1230 + ïáÕ 1240 + ïáÕ 1250 + ïáÕ 1260), ³Û¹ ÃíáõÙ` </t>
    </r>
  </si>
  <si>
    <t>2.1  ÀÝÃ³óÇÏ ³ñï³ùÇÝ å³ßïáÝ³Ï³Ý ¹ñ³Ù³ßÝáñÑÝ»ñ` ëï³óí³Í ³ÛÉ å»ïáõÃÛáõÝÝ»ñÇó` այդ թվում</t>
  </si>
  <si>
    <t>2.2 Î³åÇï³É ³ñï³ùÇÝ å³ßïáÝ³Ï³Ý ¹ñ³Ù³ßÝáñÑÝ»ñ` ëï³óí³Í ³ÛÉ å»ïáõÃÛáõÝÝ»ñÇó, այդ թվում`</t>
  </si>
  <si>
    <r>
      <t xml:space="preserve">  3. ԱՅԼ ԵԿԱՄՈՒՏՆԵՐ
</t>
    </r>
    <r>
      <rPr>
        <sz val="10"/>
        <rFont val="Arial Armenian"/>
        <family val="2"/>
      </rPr>
      <t>(տող 1310 + տող 1320 + տող 1330 + տող 1340 + տող 1350 + տող 1360 + տող 1370 + տող 1380 + տող 1390)
այդ թվում`</t>
    </r>
  </si>
  <si>
    <t>Այլ գույքի վարձակալության վարձավճարներ</t>
  </si>
  <si>
    <t>Հ/Հ</t>
  </si>
  <si>
    <r>
      <t xml:space="preserve"> ԱՐԹԻԿ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</si>
  <si>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ՀՀ 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</si>
  <si>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b/>
        <sz val="14"/>
        <color indexed="8"/>
        <rFont val="GHEA Grapalat"/>
        <family val="3"/>
      </rPr>
      <t xml:space="preserve">  Արթիկ    համայնքի</t>
    </r>
  </si>
  <si>
    <r>
      <t>ՀԱՄԱՅՆՔԻ ՂԵԿԱՎԱՐ՝</t>
    </r>
    <r>
      <rPr>
        <b/>
        <sz val="14"/>
        <color indexed="8"/>
        <rFont val="GHEA Grapalat"/>
        <family val="3"/>
      </rPr>
      <t xml:space="preserve">  Մխիթար Նորիկի Վարագյան</t>
    </r>
  </si>
  <si>
    <r>
      <t>ավագանու 2020 թվականի</t>
    </r>
    <r>
      <rPr>
        <b/>
        <sz val="12"/>
        <color indexed="8"/>
        <rFont val="GHEA Grapalat"/>
        <family val="3"/>
      </rPr>
      <t xml:space="preserve"> դեկտեմբերի   23-ի  N 76-Ն որոշմամբ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</si>
</sst>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0"/>
    <numFmt numFmtId="182" formatCode="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b/>
      <sz val="10.5"/>
      <name val="Arial Armenian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0"/>
      <name val="Arial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10"/>
      <name val="GHEA Grapalat"/>
      <family val="3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sz val="9"/>
      <name val="Arial"/>
      <family val="2"/>
    </font>
    <font>
      <b/>
      <sz val="12"/>
      <name val="Arial"/>
      <family val="2"/>
    </font>
    <font>
      <sz val="14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0"/>
      <color indexed="10"/>
      <name val="Arial Armenian"/>
      <family val="2"/>
    </font>
    <font>
      <sz val="10"/>
      <color indexed="8"/>
      <name val="Arial Armenian"/>
      <family val="2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b/>
      <u val="single"/>
      <sz val="14"/>
      <color indexed="8"/>
      <name val="GHEA Grapalat"/>
      <family val="3"/>
    </font>
    <font>
      <b/>
      <u val="single"/>
      <sz val="12"/>
      <color indexed="8"/>
      <name val="GHEA Grapalat"/>
      <family val="3"/>
    </font>
    <font>
      <b/>
      <u val="single"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10"/>
      <color rgb="FFFF0000"/>
      <name val="Arial Armenian"/>
      <family val="2"/>
    </font>
    <font>
      <sz val="10"/>
      <color theme="1"/>
      <name val="Arial Armenian"/>
      <family val="2"/>
    </font>
    <font>
      <b/>
      <sz val="14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u val="single"/>
      <sz val="14"/>
      <color theme="1"/>
      <name val="GHEA Grapalat"/>
      <family val="3"/>
    </font>
    <font>
      <b/>
      <u val="single"/>
      <sz val="12"/>
      <color theme="1"/>
      <name val="GHEA Grapalat"/>
      <family val="3"/>
    </font>
    <font>
      <b/>
      <u val="single"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80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Continuous" vertical="center"/>
    </xf>
    <xf numFmtId="180" fontId="4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quotePrefix="1">
      <alignment vertical="center"/>
    </xf>
    <xf numFmtId="180" fontId="2" fillId="0" borderId="16" xfId="4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180" fontId="12" fillId="0" borderId="3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 wrapText="1" readingOrder="1"/>
    </xf>
    <xf numFmtId="180" fontId="12" fillId="0" borderId="30" xfId="0" applyNumberFormat="1" applyFont="1" applyFill="1" applyBorder="1" applyAlignment="1">
      <alignment horizontal="center" vertical="center"/>
    </xf>
    <xf numFmtId="180" fontId="12" fillId="0" borderId="3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180" fontId="12" fillId="0" borderId="3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80" fontId="12" fillId="0" borderId="37" xfId="0" applyNumberFormat="1" applyFont="1" applyFill="1" applyBorder="1" applyAlignment="1">
      <alignment horizontal="center" vertical="center"/>
    </xf>
    <xf numFmtId="180" fontId="12" fillId="0" borderId="38" xfId="0" applyNumberFormat="1" applyFont="1" applyFill="1" applyBorder="1" applyAlignment="1">
      <alignment horizontal="center" vertical="center"/>
    </xf>
    <xf numFmtId="180" fontId="12" fillId="0" borderId="39" xfId="0" applyNumberFormat="1" applyFont="1" applyFill="1" applyBorder="1" applyAlignment="1">
      <alignment horizontal="center" vertical="center"/>
    </xf>
    <xf numFmtId="180" fontId="12" fillId="0" borderId="40" xfId="0" applyNumberFormat="1" applyFont="1" applyFill="1" applyBorder="1" applyAlignment="1">
      <alignment horizontal="center" vertical="center"/>
    </xf>
    <xf numFmtId="180" fontId="12" fillId="0" borderId="23" xfId="0" applyNumberFormat="1" applyFont="1" applyFill="1" applyBorder="1" applyAlignment="1">
      <alignment horizontal="center" vertical="center"/>
    </xf>
    <xf numFmtId="180" fontId="12" fillId="0" borderId="16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 wrapText="1" readingOrder="1"/>
    </xf>
    <xf numFmtId="49" fontId="6" fillId="0" borderId="37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wrapText="1" readingOrder="1"/>
    </xf>
    <xf numFmtId="0" fontId="6" fillId="0" borderId="4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top" wrapText="1"/>
    </xf>
    <xf numFmtId="181" fontId="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1" fontId="1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Continuous" vertical="center" wrapText="1"/>
    </xf>
    <xf numFmtId="0" fontId="2" fillId="0" borderId="44" xfId="0" applyFont="1" applyFill="1" applyBorder="1" applyAlignment="1">
      <alignment horizontal="centerContinuous" vertical="center"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Alignment="1">
      <alignment/>
    </xf>
    <xf numFmtId="0" fontId="21" fillId="0" borderId="0" xfId="0" applyFont="1" applyFill="1" applyAlignment="1">
      <alignment horizontal="center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2" fillId="0" borderId="16" xfId="0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/>
    </xf>
    <xf numFmtId="180" fontId="17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180" fontId="24" fillId="0" borderId="16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center" wrapText="1"/>
    </xf>
    <xf numFmtId="49" fontId="20" fillId="0" borderId="16" xfId="0" applyNumberFormat="1" applyFont="1" applyFill="1" applyBorder="1" applyAlignment="1">
      <alignment vertical="center" wrapText="1"/>
    </xf>
    <xf numFmtId="49" fontId="15" fillId="0" borderId="16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15" fillId="0" borderId="16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180" fontId="2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>
      <alignment wrapText="1"/>
    </xf>
    <xf numFmtId="0" fontId="23" fillId="0" borderId="16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2" fillId="0" borderId="16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wrapText="1"/>
    </xf>
    <xf numFmtId="180" fontId="13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14" fillId="0" borderId="11" xfId="0" applyFont="1" applyFill="1" applyBorder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Continuous" wrapText="1"/>
    </xf>
    <xf numFmtId="0" fontId="2" fillId="0" borderId="47" xfId="0" applyFont="1" applyFill="1" applyBorder="1" applyAlignment="1">
      <alignment horizontal="centerContinuous" wrapText="1"/>
    </xf>
    <xf numFmtId="0" fontId="2" fillId="0" borderId="4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15" fillId="0" borderId="16" xfId="0" applyNumberFormat="1" applyFont="1" applyFill="1" applyBorder="1" applyAlignment="1">
      <alignment horizontal="right" wrapText="1"/>
    </xf>
    <xf numFmtId="187" fontId="15" fillId="0" borderId="16" xfId="0" applyNumberFormat="1" applyFont="1" applyFill="1" applyBorder="1" applyAlignment="1">
      <alignment horizontal="center" vertical="center" wrapText="1"/>
    </xf>
    <xf numFmtId="180" fontId="15" fillId="0" borderId="16" xfId="0" applyNumberFormat="1" applyFont="1" applyFill="1" applyBorder="1" applyAlignment="1">
      <alignment wrapText="1"/>
    </xf>
    <xf numFmtId="187" fontId="15" fillId="0" borderId="16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2" fillId="0" borderId="32" xfId="0" applyNumberFormat="1" applyFont="1" applyFill="1" applyBorder="1" applyAlignment="1">
      <alignment horizontal="center" vertical="center" wrapText="1" readingOrder="1"/>
    </xf>
    <xf numFmtId="0" fontId="23" fillId="0" borderId="33" xfId="0" applyNumberFormat="1" applyFont="1" applyFill="1" applyBorder="1" applyAlignment="1">
      <alignment horizontal="center" vertical="center" wrapText="1" readingOrder="1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180" fontId="3" fillId="0" borderId="33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180" fontId="3" fillId="0" borderId="32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 readingOrder="1"/>
    </xf>
    <xf numFmtId="49" fontId="12" fillId="0" borderId="50" xfId="0" applyNumberFormat="1" applyFont="1" applyFill="1" applyBorder="1" applyAlignment="1">
      <alignment horizontal="center" vertical="center" wrapText="1"/>
    </xf>
    <xf numFmtId="0" fontId="12" fillId="0" borderId="50" xfId="0" applyNumberFormat="1" applyFont="1" applyFill="1" applyBorder="1" applyAlignment="1">
      <alignment horizontal="center" vertical="center" wrapText="1"/>
    </xf>
    <xf numFmtId="0" fontId="12" fillId="0" borderId="51" xfId="0" applyNumberFormat="1" applyFont="1" applyFill="1" applyBorder="1" applyAlignment="1">
      <alignment horizontal="center" vertical="center" wrapText="1"/>
    </xf>
    <xf numFmtId="180" fontId="28" fillId="0" borderId="17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 wrapText="1" readingOrder="1"/>
    </xf>
    <xf numFmtId="180" fontId="3" fillId="0" borderId="16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187" fontId="17" fillId="0" borderId="0" xfId="0" applyNumberFormat="1" applyFont="1" applyAlignment="1">
      <alignment horizontal="center" vertical="center"/>
    </xf>
    <xf numFmtId="187" fontId="17" fillId="0" borderId="16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top" wrapText="1"/>
    </xf>
    <xf numFmtId="0" fontId="2" fillId="34" borderId="16" xfId="0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wrapText="1"/>
    </xf>
    <xf numFmtId="187" fontId="3" fillId="0" borderId="16" xfId="0" applyNumberFormat="1" applyFont="1" applyBorder="1" applyAlignment="1">
      <alignment horizontal="center" vertical="center"/>
    </xf>
    <xf numFmtId="18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7" fontId="2" fillId="0" borderId="0" xfId="0" applyNumberFormat="1" applyFont="1" applyAlignment="1">
      <alignment/>
    </xf>
    <xf numFmtId="49" fontId="4" fillId="0" borderId="16" xfId="0" applyNumberFormat="1" applyFont="1" applyFill="1" applyBorder="1" applyAlignment="1" quotePrefix="1">
      <alignment horizontal="center" vertical="center"/>
    </xf>
    <xf numFmtId="0" fontId="2" fillId="0" borderId="47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80" fontId="77" fillId="0" borderId="16" xfId="0" applyNumberFormat="1" applyFont="1" applyFill="1" applyBorder="1" applyAlignment="1">
      <alignment horizontal="center" vertical="center"/>
    </xf>
    <xf numFmtId="49" fontId="7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77" fillId="0" borderId="0" xfId="0" applyNumberFormat="1" applyFont="1" applyFill="1" applyBorder="1" applyAlignment="1">
      <alignment horizontal="center" vertical="center"/>
    </xf>
    <xf numFmtId="180" fontId="2" fillId="0" borderId="0" xfId="43" applyNumberFormat="1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vertical="center" wrapText="1"/>
    </xf>
    <xf numFmtId="0" fontId="78" fillId="0" borderId="16" xfId="0" applyFont="1" applyFill="1" applyBorder="1" applyAlignment="1">
      <alignment horizontal="center" vertical="center"/>
    </xf>
    <xf numFmtId="180" fontId="78" fillId="0" borderId="16" xfId="0" applyNumberFormat="1" applyFont="1" applyFill="1" applyBorder="1" applyAlignment="1">
      <alignment horizontal="center" vertical="center"/>
    </xf>
    <xf numFmtId="0" fontId="78" fillId="0" borderId="16" xfId="0" applyNumberFormat="1" applyFont="1" applyFill="1" applyBorder="1" applyAlignment="1">
      <alignment vertical="center" wrapText="1"/>
    </xf>
    <xf numFmtId="180" fontId="78" fillId="0" borderId="12" xfId="0" applyNumberFormat="1" applyFont="1" applyFill="1" applyBorder="1" applyAlignment="1">
      <alignment horizontal="center" vertical="center"/>
    </xf>
    <xf numFmtId="0" fontId="78" fillId="34" borderId="16" xfId="0" applyFont="1" applyFill="1" applyBorder="1" applyAlignment="1">
      <alignment vertical="center" wrapText="1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82" fontId="13" fillId="0" borderId="43" xfId="0" applyNumberFormat="1" applyFont="1" applyFill="1" applyBorder="1" applyAlignment="1">
      <alignment horizontal="center" vertical="center" wrapText="1"/>
    </xf>
    <xf numFmtId="182" fontId="13" fillId="0" borderId="2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 readingOrder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w\Downloads\Hovtash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Ekamutner"/>
      <sheetName val="Gorcarnakan caxs"/>
      <sheetName val="Tntesagitakan "/>
      <sheetName val="Dificit"/>
      <sheetName val="Dificiti caxs"/>
    </sheetNames>
    <sheetDataSet>
      <sheetData sheetId="1">
        <row r="12">
          <cell r="E12">
            <v>5946.2</v>
          </cell>
          <cell r="F12">
            <v>0</v>
          </cell>
        </row>
        <row r="97">
          <cell r="F97">
            <v>0</v>
          </cell>
        </row>
      </sheetData>
      <sheetData sheetId="2">
        <row r="12">
          <cell r="F12">
            <v>5946.2</v>
          </cell>
          <cell r="G12">
            <v>5946.2</v>
          </cell>
          <cell r="H12">
            <v>0</v>
          </cell>
        </row>
        <row r="310">
          <cell r="F310">
            <v>673.2</v>
          </cell>
          <cell r="G310">
            <v>673.2</v>
          </cell>
          <cell r="H310">
            <v>0</v>
          </cell>
        </row>
      </sheetData>
      <sheetData sheetId="3">
        <row r="12">
          <cell r="D12">
            <v>5946.2</v>
          </cell>
          <cell r="E12">
            <v>5946.2</v>
          </cell>
          <cell r="F12">
            <v>0</v>
          </cell>
        </row>
        <row r="171">
          <cell r="D171">
            <v>673.2</v>
          </cell>
          <cell r="E171">
            <v>673.2</v>
          </cell>
          <cell r="F171">
            <v>0</v>
          </cell>
        </row>
      </sheetData>
      <sheetData sheetId="5">
        <row r="12">
          <cell r="D12">
            <v>0</v>
          </cell>
          <cell r="E12">
            <v>0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6384" width="9.140625" style="56" customWidth="1"/>
  </cols>
  <sheetData>
    <row r="2" spans="1:9" ht="20.25">
      <c r="A2" s="257" t="s">
        <v>709</v>
      </c>
      <c r="B2" s="257"/>
      <c r="C2" s="257"/>
      <c r="D2" s="257"/>
      <c r="E2" s="257"/>
      <c r="F2" s="257"/>
      <c r="G2" s="257"/>
      <c r="H2" s="257"/>
      <c r="I2" s="257"/>
    </row>
    <row r="3" spans="1:5" ht="16.5">
      <c r="A3" s="260" t="s">
        <v>59</v>
      </c>
      <c r="B3" s="260"/>
      <c r="C3" s="260"/>
      <c r="D3" s="260"/>
      <c r="E3" s="260"/>
    </row>
    <row r="4" spans="1:9" ht="20.25">
      <c r="A4" s="258" t="s">
        <v>708</v>
      </c>
      <c r="B4" s="258"/>
      <c r="C4" s="258"/>
      <c r="D4" s="258"/>
      <c r="E4" s="258"/>
      <c r="F4" s="258"/>
      <c r="G4" s="258"/>
      <c r="H4" s="258"/>
      <c r="I4" s="258"/>
    </row>
    <row r="5" spans="1:6" ht="16.5">
      <c r="A5" s="259" t="s">
        <v>60</v>
      </c>
      <c r="B5" s="261"/>
      <c r="C5" s="261"/>
      <c r="D5" s="261"/>
      <c r="E5" s="261"/>
      <c r="F5" s="261"/>
    </row>
    <row r="6" ht="16.5">
      <c r="A6" s="57"/>
    </row>
    <row r="7" spans="1:9" ht="22.5">
      <c r="A7" s="262" t="s">
        <v>589</v>
      </c>
      <c r="B7" s="262"/>
      <c r="C7" s="262"/>
      <c r="D7" s="262"/>
      <c r="E7" s="262"/>
      <c r="F7" s="262"/>
      <c r="G7" s="262"/>
      <c r="H7" s="262"/>
      <c r="I7" s="262"/>
    </row>
    <row r="8" spans="1:8" ht="20.25">
      <c r="A8" s="58"/>
      <c r="B8" s="58"/>
      <c r="C8" s="58"/>
      <c r="D8" s="58"/>
      <c r="E8" s="58"/>
      <c r="F8" s="58"/>
      <c r="G8" s="58"/>
      <c r="H8" s="58"/>
    </row>
    <row r="9" spans="1:9" ht="20.25">
      <c r="A9" s="258" t="s">
        <v>710</v>
      </c>
      <c r="B9" s="258"/>
      <c r="C9" s="258"/>
      <c r="D9" s="258"/>
      <c r="E9" s="258"/>
      <c r="F9" s="258"/>
      <c r="G9" s="258"/>
      <c r="H9" s="258"/>
      <c r="I9" s="258"/>
    </row>
    <row r="10" spans="1:9" ht="16.5">
      <c r="A10" s="259" t="s">
        <v>61</v>
      </c>
      <c r="B10" s="259"/>
      <c r="C10" s="259"/>
      <c r="D10" s="259"/>
      <c r="E10" s="259"/>
      <c r="F10" s="259"/>
      <c r="G10" s="259"/>
      <c r="H10" s="259"/>
      <c r="I10" s="259"/>
    </row>
    <row r="12" spans="1:10" ht="17.25">
      <c r="A12" s="256" t="s">
        <v>712</v>
      </c>
      <c r="B12" s="256"/>
      <c r="C12" s="256"/>
      <c r="D12" s="256"/>
      <c r="E12" s="256"/>
      <c r="F12" s="256"/>
      <c r="G12" s="256"/>
      <c r="H12" s="256"/>
      <c r="I12" s="256"/>
      <c r="J12" s="59"/>
    </row>
    <row r="13" spans="1:7" ht="16.5">
      <c r="A13" s="259" t="s">
        <v>62</v>
      </c>
      <c r="B13" s="259"/>
      <c r="C13" s="259"/>
      <c r="D13" s="259"/>
      <c r="E13" s="259"/>
      <c r="F13" s="259"/>
      <c r="G13" s="259"/>
    </row>
    <row r="14" spans="1:7" ht="16.5">
      <c r="A14" s="217"/>
      <c r="B14" s="217"/>
      <c r="C14" s="217"/>
      <c r="D14" s="217"/>
      <c r="E14" s="217"/>
      <c r="F14" s="217"/>
      <c r="G14" s="217"/>
    </row>
    <row r="15" spans="1:7" ht="16.5">
      <c r="A15" s="217"/>
      <c r="B15" s="217"/>
      <c r="C15" s="217"/>
      <c r="D15" s="217"/>
      <c r="E15" s="217"/>
      <c r="F15" s="217"/>
      <c r="G15" s="217"/>
    </row>
    <row r="17" spans="1:9" ht="20.25">
      <c r="A17" s="258" t="s">
        <v>711</v>
      </c>
      <c r="B17" s="258"/>
      <c r="C17" s="258"/>
      <c r="D17" s="258"/>
      <c r="E17" s="258"/>
      <c r="F17" s="258"/>
      <c r="G17" s="258"/>
      <c r="H17" s="258"/>
      <c r="I17" s="258"/>
    </row>
    <row r="18" spans="1:9" ht="16.5">
      <c r="A18" s="259" t="s">
        <v>63</v>
      </c>
      <c r="B18" s="259"/>
      <c r="C18" s="259"/>
      <c r="D18" s="259"/>
      <c r="E18" s="259"/>
      <c r="F18" s="259"/>
      <c r="G18" s="259"/>
      <c r="H18" s="259"/>
      <c r="I18" s="259"/>
    </row>
  </sheetData>
  <sheetProtection/>
  <mergeCells count="11">
    <mergeCell ref="A9:I9"/>
    <mergeCell ref="A12:I12"/>
    <mergeCell ref="A2:I2"/>
    <mergeCell ref="A17:I17"/>
    <mergeCell ref="A18:I18"/>
    <mergeCell ref="A3:E3"/>
    <mergeCell ref="A5:F5"/>
    <mergeCell ref="A10:I10"/>
    <mergeCell ref="A13:G13"/>
    <mergeCell ref="A4:I4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23">
      <selection activeCell="L19" sqref="L19"/>
    </sheetView>
  </sheetViews>
  <sheetFormatPr defaultColWidth="9.140625" defaultRowHeight="15"/>
  <cols>
    <col min="1" max="1" width="7.7109375" style="9" bestFit="1" customWidth="1"/>
    <col min="2" max="2" width="41.00390625" style="6" customWidth="1"/>
    <col min="3" max="3" width="8.7109375" style="9" customWidth="1"/>
    <col min="4" max="4" width="14.140625" style="7" customWidth="1"/>
    <col min="5" max="5" width="14.421875" style="55" customWidth="1"/>
    <col min="6" max="6" width="13.421875" style="55" customWidth="1"/>
    <col min="7" max="7" width="9.140625" style="8" customWidth="1"/>
    <col min="8" max="8" width="10.421875" style="8" customWidth="1"/>
    <col min="9" max="16384" width="9.140625" style="8" customWidth="1"/>
  </cols>
  <sheetData>
    <row r="1" spans="1:6" s="2" customFormat="1" ht="21" customHeight="1">
      <c r="A1" s="263" t="s">
        <v>64</v>
      </c>
      <c r="B1" s="263"/>
      <c r="C1" s="263"/>
      <c r="D1" s="263"/>
      <c r="E1" s="263"/>
      <c r="F1" s="263"/>
    </row>
    <row r="2" spans="1:6" s="3" customFormat="1" ht="18" customHeight="1">
      <c r="A2" s="258" t="s">
        <v>65</v>
      </c>
      <c r="B2" s="258"/>
      <c r="C2" s="258"/>
      <c r="D2" s="258"/>
      <c r="E2" s="258"/>
      <c r="F2" s="258"/>
    </row>
    <row r="3" spans="2:8" ht="27" customHeight="1" thickBot="1">
      <c r="B3" s="9"/>
      <c r="D3" s="5"/>
      <c r="E3" s="264" t="s">
        <v>66</v>
      </c>
      <c r="F3" s="264"/>
      <c r="H3" s="244"/>
    </row>
    <row r="4" spans="1:6" ht="12.75" customHeight="1" thickBot="1">
      <c r="A4" s="265" t="s">
        <v>1</v>
      </c>
      <c r="B4" s="265" t="s">
        <v>2</v>
      </c>
      <c r="C4" s="265" t="s">
        <v>3</v>
      </c>
      <c r="D4" s="265" t="s">
        <v>4</v>
      </c>
      <c r="E4" s="60" t="s">
        <v>5</v>
      </c>
      <c r="F4" s="237"/>
    </row>
    <row r="5" spans="1:6" ht="29.25" customHeight="1" thickBot="1">
      <c r="A5" s="266"/>
      <c r="B5" s="266"/>
      <c r="C5" s="266"/>
      <c r="D5" s="266"/>
      <c r="E5" s="61" t="s">
        <v>6</v>
      </c>
      <c r="F5" s="62" t="s">
        <v>7</v>
      </c>
    </row>
    <row r="6" spans="1:6" s="9" customFormat="1" ht="12.75">
      <c r="A6" s="11">
        <v>1</v>
      </c>
      <c r="B6" s="12">
        <v>2</v>
      </c>
      <c r="C6" s="13">
        <v>3</v>
      </c>
      <c r="D6" s="13">
        <v>4</v>
      </c>
      <c r="E6" s="13">
        <v>5</v>
      </c>
      <c r="F6" s="12">
        <v>6</v>
      </c>
    </row>
    <row r="7" spans="1:8" s="5" customFormat="1" ht="33.75" customHeight="1">
      <c r="A7" s="14" t="s">
        <v>8</v>
      </c>
      <c r="B7" s="63" t="s">
        <v>682</v>
      </c>
      <c r="C7" s="15"/>
      <c r="D7" s="16">
        <f>SUM(D8,D43,D62)</f>
        <v>694669.2000000001</v>
      </c>
      <c r="E7" s="16">
        <f>SUM(E8,E43,E62)</f>
        <v>694669.2000000001</v>
      </c>
      <c r="F7" s="16">
        <f>SUM(F8,F43,F62)</f>
        <v>0</v>
      </c>
      <c r="H7" s="245"/>
    </row>
    <row r="8" spans="1:8" s="20" customFormat="1" ht="48.75" customHeight="1">
      <c r="A8" s="17" t="s">
        <v>9</v>
      </c>
      <c r="B8" s="18" t="s">
        <v>683</v>
      </c>
      <c r="C8" s="45">
        <v>7100</v>
      </c>
      <c r="D8" s="16">
        <f>SUM(D9,D12,D14,D34,D37)</f>
        <v>118954.4</v>
      </c>
      <c r="E8" s="16">
        <f>SUM(E9,E12,E14,E34,E37)</f>
        <v>118954.4</v>
      </c>
      <c r="F8" s="19" t="s">
        <v>10</v>
      </c>
      <c r="H8" s="245"/>
    </row>
    <row r="9" spans="1:8" s="20" customFormat="1" ht="33.75" customHeight="1">
      <c r="A9" s="17" t="s">
        <v>11</v>
      </c>
      <c r="B9" s="21" t="s">
        <v>680</v>
      </c>
      <c r="C9" s="22">
        <v>7131</v>
      </c>
      <c r="D9" s="23">
        <f>SUM(D10:D11)</f>
        <v>13635.2</v>
      </c>
      <c r="E9" s="23">
        <f>SUM(E10:E11)</f>
        <v>13635.2</v>
      </c>
      <c r="F9" s="19" t="s">
        <v>10</v>
      </c>
      <c r="H9" s="245"/>
    </row>
    <row r="10" spans="1:8" ht="47.25" customHeight="1">
      <c r="A10" s="24" t="s">
        <v>12</v>
      </c>
      <c r="B10" s="25" t="s">
        <v>681</v>
      </c>
      <c r="C10" s="26"/>
      <c r="D10" s="27">
        <f>SUM(E10:F10)</f>
        <v>9974</v>
      </c>
      <c r="E10" s="27">
        <v>9974</v>
      </c>
      <c r="F10" s="27" t="s">
        <v>10</v>
      </c>
      <c r="H10" s="246"/>
    </row>
    <row r="11" spans="1:8" ht="25.5">
      <c r="A11" s="28">
        <v>1112</v>
      </c>
      <c r="B11" s="25" t="s">
        <v>13</v>
      </c>
      <c r="C11" s="26"/>
      <c r="D11" s="27">
        <f>SUM(E11:F11)</f>
        <v>3661.2</v>
      </c>
      <c r="E11" s="27">
        <v>3661.2</v>
      </c>
      <c r="F11" s="27" t="s">
        <v>10</v>
      </c>
      <c r="H11" s="246"/>
    </row>
    <row r="12" spans="1:8" s="20" customFormat="1" ht="30.75" customHeight="1">
      <c r="A12" s="29">
        <v>1120</v>
      </c>
      <c r="B12" s="21" t="s">
        <v>678</v>
      </c>
      <c r="C12" s="22">
        <v>7136</v>
      </c>
      <c r="D12" s="23">
        <f>SUM(D13)</f>
        <v>82429.7</v>
      </c>
      <c r="E12" s="23">
        <f>SUM(E13)</f>
        <v>82429.7</v>
      </c>
      <c r="F12" s="19" t="s">
        <v>10</v>
      </c>
      <c r="H12" s="245"/>
    </row>
    <row r="13" spans="1:8" ht="30" customHeight="1">
      <c r="A13" s="24" t="s">
        <v>14</v>
      </c>
      <c r="B13" s="25" t="s">
        <v>679</v>
      </c>
      <c r="C13" s="26"/>
      <c r="D13" s="27">
        <f>SUM(E13:F13)</f>
        <v>82429.7</v>
      </c>
      <c r="E13" s="27">
        <v>82429.7</v>
      </c>
      <c r="F13" s="27" t="s">
        <v>10</v>
      </c>
      <c r="H13" s="246"/>
    </row>
    <row r="14" spans="1:8" ht="89.25" customHeight="1">
      <c r="A14" s="227" t="s">
        <v>15</v>
      </c>
      <c r="B14" s="225" t="s">
        <v>684</v>
      </c>
      <c r="C14" s="31">
        <v>7145</v>
      </c>
      <c r="D14" s="19">
        <f>E14</f>
        <v>15889.5</v>
      </c>
      <c r="E14" s="19">
        <f>SUM(E15,E16,E17,E18,E19,E20,E21,E22,E23,E24,E25,E26,E27,E28,E29,E30,E31,E32,E33)</f>
        <v>15889.5</v>
      </c>
      <c r="F14" s="19" t="s">
        <v>10</v>
      </c>
      <c r="H14" s="247"/>
    </row>
    <row r="15" spans="1:8" s="5" customFormat="1" ht="54" customHeight="1">
      <c r="A15" s="226" t="s">
        <v>592</v>
      </c>
      <c r="B15" s="224" t="s">
        <v>591</v>
      </c>
      <c r="C15" s="33"/>
      <c r="D15" s="27">
        <f>E15</f>
        <v>705</v>
      </c>
      <c r="E15" s="32">
        <v>705</v>
      </c>
      <c r="F15" s="32" t="s">
        <v>10</v>
      </c>
      <c r="H15" s="246"/>
    </row>
    <row r="16" spans="1:8" s="5" customFormat="1" ht="81.75" customHeight="1">
      <c r="A16" s="35" t="s">
        <v>594</v>
      </c>
      <c r="B16" s="223" t="s">
        <v>593</v>
      </c>
      <c r="C16" s="26"/>
      <c r="D16" s="27">
        <f>E16</f>
        <v>39</v>
      </c>
      <c r="E16" s="27">
        <v>39</v>
      </c>
      <c r="F16" s="27" t="s">
        <v>10</v>
      </c>
      <c r="H16" s="246"/>
    </row>
    <row r="17" spans="1:8" s="5" customFormat="1" ht="43.5" customHeight="1">
      <c r="A17" s="35" t="s">
        <v>596</v>
      </c>
      <c r="B17" s="223" t="s">
        <v>595</v>
      </c>
      <c r="C17" s="26"/>
      <c r="D17" s="27">
        <f>E17</f>
        <v>30</v>
      </c>
      <c r="E17" s="27">
        <v>30</v>
      </c>
      <c r="F17" s="27" t="s">
        <v>10</v>
      </c>
      <c r="H17" s="246"/>
    </row>
    <row r="18" spans="1:8" s="5" customFormat="1" ht="129.75" customHeight="1">
      <c r="A18" s="35" t="s">
        <v>598</v>
      </c>
      <c r="B18" s="255" t="s">
        <v>597</v>
      </c>
      <c r="C18" s="251"/>
      <c r="D18" s="252">
        <f aca="true" t="shared" si="0" ref="D18:D33">E18</f>
        <v>1600</v>
      </c>
      <c r="E18" s="252">
        <v>1600</v>
      </c>
      <c r="F18" s="252" t="s">
        <v>10</v>
      </c>
      <c r="H18" s="248"/>
    </row>
    <row r="19" spans="1:8" s="5" customFormat="1" ht="103.5" customHeight="1">
      <c r="A19" s="28">
        <v>11305</v>
      </c>
      <c r="B19" s="255" t="s">
        <v>599</v>
      </c>
      <c r="C19" s="251"/>
      <c r="D19" s="252">
        <f t="shared" si="0"/>
        <v>300</v>
      </c>
      <c r="E19" s="252">
        <v>300</v>
      </c>
      <c r="F19" s="252" t="s">
        <v>10</v>
      </c>
      <c r="H19" s="248"/>
    </row>
    <row r="20" spans="1:8" s="5" customFormat="1" ht="69" customHeight="1">
      <c r="A20" s="28">
        <v>11306</v>
      </c>
      <c r="B20" s="223" t="s">
        <v>584</v>
      </c>
      <c r="C20" s="26"/>
      <c r="D20" s="27">
        <f t="shared" si="0"/>
        <v>500</v>
      </c>
      <c r="E20" s="27">
        <v>500</v>
      </c>
      <c r="F20" s="27" t="s">
        <v>10</v>
      </c>
      <c r="H20" s="246"/>
    </row>
    <row r="21" spans="1:8" s="5" customFormat="1" ht="106.5" customHeight="1">
      <c r="A21" s="28">
        <v>11307</v>
      </c>
      <c r="B21" s="255" t="s">
        <v>590</v>
      </c>
      <c r="C21" s="251"/>
      <c r="D21" s="252">
        <f t="shared" si="0"/>
        <v>6076</v>
      </c>
      <c r="E21" s="252">
        <v>6076</v>
      </c>
      <c r="F21" s="252" t="s">
        <v>10</v>
      </c>
      <c r="H21" s="248"/>
    </row>
    <row r="22" spans="1:8" s="5" customFormat="1" ht="76.5">
      <c r="A22" s="36">
        <v>11308</v>
      </c>
      <c r="B22" s="223" t="s">
        <v>600</v>
      </c>
      <c r="C22" s="26"/>
      <c r="D22" s="27">
        <f t="shared" si="0"/>
        <v>2044</v>
      </c>
      <c r="E22" s="27">
        <v>2044</v>
      </c>
      <c r="F22" s="27" t="s">
        <v>10</v>
      </c>
      <c r="H22" s="246"/>
    </row>
    <row r="23" spans="1:8" s="5" customFormat="1" ht="76.5">
      <c r="A23" s="36">
        <v>11309</v>
      </c>
      <c r="B23" s="223" t="s">
        <v>601</v>
      </c>
      <c r="C23" s="26"/>
      <c r="D23" s="27">
        <f t="shared" si="0"/>
        <v>100</v>
      </c>
      <c r="E23" s="27">
        <v>100</v>
      </c>
      <c r="F23" s="27" t="s">
        <v>10</v>
      </c>
      <c r="H23" s="246"/>
    </row>
    <row r="24" spans="1:8" s="5" customFormat="1" ht="55.5" customHeight="1">
      <c r="A24" s="36">
        <v>11310</v>
      </c>
      <c r="B24" s="224" t="s">
        <v>602</v>
      </c>
      <c r="C24" s="26"/>
      <c r="D24" s="27">
        <f t="shared" si="0"/>
        <v>444</v>
      </c>
      <c r="E24" s="27">
        <v>444</v>
      </c>
      <c r="F24" s="27" t="s">
        <v>10</v>
      </c>
      <c r="H24" s="246"/>
    </row>
    <row r="25" spans="1:8" s="5" customFormat="1" ht="58.5" customHeight="1">
      <c r="A25" s="36">
        <v>11311</v>
      </c>
      <c r="B25" s="223" t="s">
        <v>603</v>
      </c>
      <c r="C25" s="26"/>
      <c r="D25" s="27">
        <f t="shared" si="0"/>
        <v>0</v>
      </c>
      <c r="E25" s="27">
        <v>0</v>
      </c>
      <c r="F25" s="27" t="s">
        <v>10</v>
      </c>
      <c r="H25" s="246"/>
    </row>
    <row r="26" spans="1:8" s="5" customFormat="1" ht="130.5" customHeight="1">
      <c r="A26" s="36">
        <v>11312</v>
      </c>
      <c r="B26" s="255" t="s">
        <v>604</v>
      </c>
      <c r="C26" s="251"/>
      <c r="D26" s="252">
        <f t="shared" si="0"/>
        <v>3946.5</v>
      </c>
      <c r="E26" s="252">
        <v>3946.5</v>
      </c>
      <c r="F26" s="252" t="s">
        <v>10</v>
      </c>
      <c r="H26" s="248"/>
    </row>
    <row r="27" spans="1:8" s="5" customFormat="1" ht="102.75" customHeight="1">
      <c r="A27" s="36">
        <v>11313</v>
      </c>
      <c r="B27" s="224" t="s">
        <v>605</v>
      </c>
      <c r="C27" s="26"/>
      <c r="D27" s="27">
        <f t="shared" si="0"/>
        <v>75</v>
      </c>
      <c r="E27" s="27">
        <v>75</v>
      </c>
      <c r="F27" s="27" t="s">
        <v>10</v>
      </c>
      <c r="H27" s="246"/>
    </row>
    <row r="28" spans="1:8" s="5" customFormat="1" ht="66" customHeight="1">
      <c r="A28" s="36">
        <v>11314</v>
      </c>
      <c r="B28" s="224" t="s">
        <v>606</v>
      </c>
      <c r="C28" s="26"/>
      <c r="D28" s="27">
        <f t="shared" si="0"/>
        <v>30</v>
      </c>
      <c r="E28" s="27">
        <v>30</v>
      </c>
      <c r="F28" s="27" t="s">
        <v>10</v>
      </c>
      <c r="H28" s="246"/>
    </row>
    <row r="29" spans="1:8" s="5" customFormat="1" ht="66" customHeight="1">
      <c r="A29" s="36">
        <v>11315</v>
      </c>
      <c r="B29" s="224" t="s">
        <v>607</v>
      </c>
      <c r="C29" s="26"/>
      <c r="D29" s="27">
        <f t="shared" si="0"/>
        <v>0</v>
      </c>
      <c r="E29" s="27"/>
      <c r="F29" s="27" t="s">
        <v>10</v>
      </c>
      <c r="H29" s="246"/>
    </row>
    <row r="30" spans="1:8" s="5" customFormat="1" ht="39.75" customHeight="1">
      <c r="A30" s="218">
        <v>11316</v>
      </c>
      <c r="B30" s="224" t="s">
        <v>585</v>
      </c>
      <c r="C30" s="26"/>
      <c r="D30" s="27">
        <f t="shared" si="0"/>
        <v>0</v>
      </c>
      <c r="E30" s="27"/>
      <c r="F30" s="27" t="s">
        <v>10</v>
      </c>
      <c r="H30" s="246"/>
    </row>
    <row r="31" spans="1:8" s="5" customFormat="1" ht="57.75" customHeight="1">
      <c r="A31" s="218">
        <v>11317</v>
      </c>
      <c r="B31" s="224" t="s">
        <v>588</v>
      </c>
      <c r="C31" s="26"/>
      <c r="D31" s="27">
        <f t="shared" si="0"/>
        <v>0</v>
      </c>
      <c r="E31" s="27">
        <v>0</v>
      </c>
      <c r="F31" s="27"/>
      <c r="H31" s="246"/>
    </row>
    <row r="32" spans="1:8" s="5" customFormat="1" ht="42" customHeight="1">
      <c r="A32" s="218">
        <v>11318</v>
      </c>
      <c r="B32" s="250" t="s">
        <v>608</v>
      </c>
      <c r="C32" s="251"/>
      <c r="D32" s="252">
        <f t="shared" si="0"/>
        <v>0</v>
      </c>
      <c r="E32" s="242"/>
      <c r="F32" s="242"/>
      <c r="H32" s="248"/>
    </row>
    <row r="33" spans="1:8" s="5" customFormat="1" ht="21" customHeight="1">
      <c r="A33" s="36">
        <v>11319</v>
      </c>
      <c r="B33" s="224" t="s">
        <v>609</v>
      </c>
      <c r="C33" s="26"/>
      <c r="D33" s="27">
        <f t="shared" si="0"/>
        <v>0</v>
      </c>
      <c r="E33" s="27"/>
      <c r="F33" s="27" t="s">
        <v>10</v>
      </c>
      <c r="H33" s="246"/>
    </row>
    <row r="34" spans="1:8" s="20" customFormat="1" ht="56.25" customHeight="1">
      <c r="A34" s="29">
        <v>1140</v>
      </c>
      <c r="B34" s="230" t="s">
        <v>610</v>
      </c>
      <c r="C34" s="22">
        <v>7146</v>
      </c>
      <c r="D34" s="23">
        <f>E34</f>
        <v>7000</v>
      </c>
      <c r="E34" s="23">
        <f>SUM(E35,E36)</f>
        <v>7000</v>
      </c>
      <c r="F34" s="19" t="s">
        <v>10</v>
      </c>
      <c r="H34" s="245"/>
    </row>
    <row r="35" spans="1:8" s="5" customFormat="1" ht="102">
      <c r="A35" s="28">
        <v>1141</v>
      </c>
      <c r="B35" s="223" t="s">
        <v>611</v>
      </c>
      <c r="C35" s="26"/>
      <c r="D35" s="27">
        <f>E35</f>
        <v>3000</v>
      </c>
      <c r="E35" s="27">
        <v>3000</v>
      </c>
      <c r="F35" s="27" t="s">
        <v>10</v>
      </c>
      <c r="H35" s="246"/>
    </row>
    <row r="36" spans="1:8" s="5" customFormat="1" ht="102">
      <c r="A36" s="37">
        <v>1142</v>
      </c>
      <c r="B36" s="223" t="s">
        <v>612</v>
      </c>
      <c r="C36" s="26"/>
      <c r="D36" s="27">
        <f>E36</f>
        <v>4000</v>
      </c>
      <c r="E36" s="27">
        <v>4000</v>
      </c>
      <c r="F36" s="27" t="s">
        <v>10</v>
      </c>
      <c r="H36" s="246"/>
    </row>
    <row r="37" spans="1:8" s="20" customFormat="1" ht="38.25">
      <c r="A37" s="29">
        <v>1150</v>
      </c>
      <c r="B37" s="21" t="s">
        <v>613</v>
      </c>
      <c r="C37" s="45">
        <v>7161</v>
      </c>
      <c r="D37" s="23">
        <f>SUM(D38,D42)</f>
        <v>0</v>
      </c>
      <c r="E37" s="23">
        <f>SUM(E38,E42)</f>
        <v>0</v>
      </c>
      <c r="F37" s="19" t="s">
        <v>10</v>
      </c>
      <c r="H37" s="245"/>
    </row>
    <row r="38" spans="1:8" ht="69.75" customHeight="1">
      <c r="A38" s="36">
        <v>1151</v>
      </c>
      <c r="B38" s="30" t="s">
        <v>614</v>
      </c>
      <c r="C38" s="31"/>
      <c r="D38" s="32">
        <f>SUM(D39:D41)</f>
        <v>0</v>
      </c>
      <c r="E38" s="32">
        <f>SUM(E39,E40,E41)</f>
        <v>0</v>
      </c>
      <c r="F38" s="32" t="s">
        <v>10</v>
      </c>
      <c r="H38" s="246"/>
    </row>
    <row r="39" spans="1:8" s="5" customFormat="1" ht="15" customHeight="1">
      <c r="A39" s="38">
        <v>1152</v>
      </c>
      <c r="B39" s="34" t="s">
        <v>616</v>
      </c>
      <c r="C39" s="26"/>
      <c r="D39" s="27">
        <f>SUM(E39:F39)</f>
        <v>0</v>
      </c>
      <c r="E39" s="27"/>
      <c r="F39" s="27" t="s">
        <v>10</v>
      </c>
      <c r="H39" s="246"/>
    </row>
    <row r="40" spans="1:8" s="5" customFormat="1" ht="12.75">
      <c r="A40" s="38">
        <v>1153</v>
      </c>
      <c r="B40" s="228" t="s">
        <v>617</v>
      </c>
      <c r="C40" s="26"/>
      <c r="D40" s="27">
        <f>SUM(E40:F40)</f>
        <v>0</v>
      </c>
      <c r="E40" s="27"/>
      <c r="F40" s="27" t="s">
        <v>10</v>
      </c>
      <c r="H40" s="246"/>
    </row>
    <row r="41" spans="1:8" s="5" customFormat="1" ht="25.5">
      <c r="A41" s="38">
        <v>1154</v>
      </c>
      <c r="B41" s="34" t="s">
        <v>618</v>
      </c>
      <c r="C41" s="26"/>
      <c r="D41" s="27">
        <f>SUM(E41:F41)</f>
        <v>0</v>
      </c>
      <c r="E41" s="27"/>
      <c r="F41" s="27" t="s">
        <v>10</v>
      </c>
      <c r="H41" s="246"/>
    </row>
    <row r="42" spans="1:8" s="5" customFormat="1" ht="89.25">
      <c r="A42" s="38">
        <v>1155</v>
      </c>
      <c r="B42" s="30" t="s">
        <v>615</v>
      </c>
      <c r="C42" s="26"/>
      <c r="D42" s="27">
        <f>SUM(E42:F42)</f>
        <v>0</v>
      </c>
      <c r="E42" s="32"/>
      <c r="F42" s="27" t="s">
        <v>10</v>
      </c>
      <c r="H42" s="246"/>
    </row>
    <row r="43" spans="1:8" s="20" customFormat="1" ht="38.25">
      <c r="A43" s="29">
        <v>1200</v>
      </c>
      <c r="B43" s="21" t="s">
        <v>702</v>
      </c>
      <c r="C43" s="45">
        <v>7300</v>
      </c>
      <c r="D43" s="23">
        <f>SUM(D44,D46,D48,D50,D52,D59)</f>
        <v>497490.9</v>
      </c>
      <c r="E43" s="23">
        <f>SUM(E44,E46,E48,E50,E52,E59)</f>
        <v>497490.9</v>
      </c>
      <c r="F43" s="23">
        <f>SUM(F44,F46,F48,F50,F52,F59)</f>
        <v>0</v>
      </c>
      <c r="H43" s="245"/>
    </row>
    <row r="44" spans="1:8" s="20" customFormat="1" ht="38.25">
      <c r="A44" s="29">
        <v>1210</v>
      </c>
      <c r="B44" s="21" t="s">
        <v>703</v>
      </c>
      <c r="C44" s="22">
        <v>7311</v>
      </c>
      <c r="D44" s="39">
        <f>SUM(D45)</f>
        <v>0</v>
      </c>
      <c r="E44" s="39">
        <f>SUM(E45)</f>
        <v>0</v>
      </c>
      <c r="F44" s="19" t="s">
        <v>10</v>
      </c>
      <c r="H44" s="247"/>
    </row>
    <row r="45" spans="1:8" ht="71.25" customHeight="1">
      <c r="A45" s="28">
        <v>1211</v>
      </c>
      <c r="B45" s="30" t="s">
        <v>619</v>
      </c>
      <c r="C45" s="40"/>
      <c r="D45" s="27">
        <f>SUM(E45:F45)</f>
        <v>0</v>
      </c>
      <c r="E45" s="27"/>
      <c r="F45" s="27" t="s">
        <v>10</v>
      </c>
      <c r="H45" s="246"/>
    </row>
    <row r="46" spans="1:8" s="20" customFormat="1" ht="38.25">
      <c r="A46" s="29">
        <v>1220</v>
      </c>
      <c r="B46" s="21" t="s">
        <v>704</v>
      </c>
      <c r="C46" s="41">
        <v>7312</v>
      </c>
      <c r="D46" s="39">
        <f>SUM(D47)</f>
        <v>0</v>
      </c>
      <c r="E46" s="19" t="s">
        <v>10</v>
      </c>
      <c r="F46" s="39">
        <f>SUM(F47)</f>
        <v>0</v>
      </c>
      <c r="H46" s="247"/>
    </row>
    <row r="47" spans="1:8" ht="66.75" customHeight="1">
      <c r="A47" s="37">
        <v>1221</v>
      </c>
      <c r="B47" s="30" t="s">
        <v>620</v>
      </c>
      <c r="C47" s="40"/>
      <c r="D47" s="27">
        <f>SUM(E47:F47)</f>
        <v>0</v>
      </c>
      <c r="E47" s="27" t="s">
        <v>10</v>
      </c>
      <c r="F47" s="27"/>
      <c r="H47" s="246"/>
    </row>
    <row r="48" spans="1:8" s="20" customFormat="1" ht="57" customHeight="1">
      <c r="A48" s="29">
        <v>1230</v>
      </c>
      <c r="B48" s="21" t="s">
        <v>621</v>
      </c>
      <c r="C48" s="41">
        <v>7321</v>
      </c>
      <c r="D48" s="39">
        <f>SUM(D49)</f>
        <v>0</v>
      </c>
      <c r="E48" s="39">
        <f>SUM(E49)</f>
        <v>0</v>
      </c>
      <c r="F48" s="19" t="s">
        <v>10</v>
      </c>
      <c r="H48" s="247"/>
    </row>
    <row r="49" spans="1:8" ht="63.75">
      <c r="A49" s="28">
        <v>1231</v>
      </c>
      <c r="B49" s="25" t="s">
        <v>622</v>
      </c>
      <c r="C49" s="40"/>
      <c r="D49" s="27">
        <f>SUM(E49:F49)</f>
        <v>0</v>
      </c>
      <c r="E49" s="27"/>
      <c r="F49" s="27" t="s">
        <v>10</v>
      </c>
      <c r="H49" s="246"/>
    </row>
    <row r="50" spans="1:8" s="20" customFormat="1" ht="51">
      <c r="A50" s="42">
        <v>1240</v>
      </c>
      <c r="B50" s="43" t="s">
        <v>623</v>
      </c>
      <c r="C50" s="44">
        <v>7322</v>
      </c>
      <c r="D50" s="39">
        <f>SUM(D51)</f>
        <v>0</v>
      </c>
      <c r="E50" s="39" t="s">
        <v>10</v>
      </c>
      <c r="F50" s="39">
        <f>SUM(F51)</f>
        <v>0</v>
      </c>
      <c r="H50" s="247"/>
    </row>
    <row r="51" spans="1:8" ht="63.75">
      <c r="A51" s="28">
        <v>1241</v>
      </c>
      <c r="B51" s="25" t="s">
        <v>624</v>
      </c>
      <c r="C51" s="40"/>
      <c r="D51" s="27">
        <f>SUM(E51:F51)</f>
        <v>0</v>
      </c>
      <c r="E51" s="27" t="s">
        <v>10</v>
      </c>
      <c r="F51" s="27"/>
      <c r="H51" s="246"/>
    </row>
    <row r="52" spans="1:8" s="20" customFormat="1" ht="71.25" customHeight="1">
      <c r="A52" s="42">
        <v>1250</v>
      </c>
      <c r="B52" s="43" t="s">
        <v>625</v>
      </c>
      <c r="C52" s="45">
        <v>7331</v>
      </c>
      <c r="D52" s="46">
        <f>SUM(D53,D54,D57,D58)</f>
        <v>497490.9</v>
      </c>
      <c r="E52" s="46">
        <f>SUM(E53,E54,E57,E58)</f>
        <v>497490.9</v>
      </c>
      <c r="F52" s="39" t="s">
        <v>10</v>
      </c>
      <c r="H52" s="245"/>
    </row>
    <row r="53" spans="1:8" ht="38.25">
      <c r="A53" s="28">
        <v>1251</v>
      </c>
      <c r="B53" s="25" t="s">
        <v>626</v>
      </c>
      <c r="C53" s="26"/>
      <c r="D53" s="27">
        <f>SUM(E53:F53)</f>
        <v>497490.9</v>
      </c>
      <c r="E53" s="27">
        <v>497490.9</v>
      </c>
      <c r="F53" s="27" t="s">
        <v>10</v>
      </c>
      <c r="H53" s="246"/>
    </row>
    <row r="54" spans="1:8" ht="38.25">
      <c r="A54" s="28">
        <v>1252</v>
      </c>
      <c r="B54" s="25" t="s">
        <v>627</v>
      </c>
      <c r="C54" s="40"/>
      <c r="D54" s="27">
        <f>SUM(D55:D56)</f>
        <v>0</v>
      </c>
      <c r="E54" s="27">
        <f>SUM(E55:E56)</f>
        <v>0</v>
      </c>
      <c r="F54" s="27" t="s">
        <v>10</v>
      </c>
      <c r="H54" s="246"/>
    </row>
    <row r="55" spans="1:8" ht="63.75">
      <c r="A55" s="28">
        <v>1253</v>
      </c>
      <c r="B55" s="34" t="s">
        <v>628</v>
      </c>
      <c r="C55" s="26"/>
      <c r="D55" s="27">
        <f>SUM(E55:F55)</f>
        <v>0</v>
      </c>
      <c r="E55" s="27"/>
      <c r="F55" s="27" t="s">
        <v>10</v>
      </c>
      <c r="H55" s="246"/>
    </row>
    <row r="56" spans="1:8" ht="12.75">
      <c r="A56" s="28">
        <v>1254</v>
      </c>
      <c r="B56" s="34" t="s">
        <v>629</v>
      </c>
      <c r="C56" s="26"/>
      <c r="D56" s="27">
        <f>SUM(E56:F56)</f>
        <v>0</v>
      </c>
      <c r="E56" s="27"/>
      <c r="F56" s="27" t="s">
        <v>10</v>
      </c>
      <c r="H56" s="246"/>
    </row>
    <row r="57" spans="1:8" ht="38.25">
      <c r="A57" s="28">
        <v>1255</v>
      </c>
      <c r="B57" s="25" t="s">
        <v>16</v>
      </c>
      <c r="C57" s="40"/>
      <c r="D57" s="27">
        <f>SUM(E57:F57)</f>
        <v>0</v>
      </c>
      <c r="E57" s="27"/>
      <c r="F57" s="27" t="s">
        <v>10</v>
      </c>
      <c r="H57" s="246"/>
    </row>
    <row r="58" spans="1:8" ht="51">
      <c r="A58" s="28">
        <v>1256</v>
      </c>
      <c r="B58" s="25" t="s">
        <v>17</v>
      </c>
      <c r="C58" s="40"/>
      <c r="D58" s="27">
        <f>SUM(E58:F58)</f>
        <v>0</v>
      </c>
      <c r="E58" s="27"/>
      <c r="F58" s="27" t="s">
        <v>10</v>
      </c>
      <c r="H58" s="246"/>
    </row>
    <row r="59" spans="1:8" s="20" customFormat="1" ht="51">
      <c r="A59" s="42">
        <v>1260</v>
      </c>
      <c r="B59" s="43" t="s">
        <v>630</v>
      </c>
      <c r="C59" s="45">
        <v>7332</v>
      </c>
      <c r="D59" s="23">
        <f>SUM(D60:D61)</f>
        <v>0</v>
      </c>
      <c r="E59" s="39" t="s">
        <v>10</v>
      </c>
      <c r="F59" s="23">
        <f>SUM(F60:F61)</f>
        <v>0</v>
      </c>
      <c r="H59" s="247"/>
    </row>
    <row r="60" spans="1:8" ht="38.25">
      <c r="A60" s="28">
        <v>1261</v>
      </c>
      <c r="B60" s="25" t="s">
        <v>631</v>
      </c>
      <c r="C60" s="40"/>
      <c r="D60" s="27">
        <f>SUM(E60:F60)</f>
        <v>0</v>
      </c>
      <c r="E60" s="27" t="s">
        <v>10</v>
      </c>
      <c r="F60" s="27"/>
      <c r="H60" s="246"/>
    </row>
    <row r="61" spans="1:8" ht="38.25">
      <c r="A61" s="28">
        <v>1262</v>
      </c>
      <c r="B61" s="25" t="s">
        <v>18</v>
      </c>
      <c r="C61" s="40"/>
      <c r="D61" s="27">
        <f>SUM(E61:F61)</f>
        <v>0</v>
      </c>
      <c r="E61" s="27" t="s">
        <v>10</v>
      </c>
      <c r="F61" s="27"/>
      <c r="H61" s="246"/>
    </row>
    <row r="62" spans="1:8" s="20" customFormat="1" ht="63.75">
      <c r="A62" s="47" t="s">
        <v>19</v>
      </c>
      <c r="B62" s="43" t="s">
        <v>705</v>
      </c>
      <c r="C62" s="45">
        <v>7400</v>
      </c>
      <c r="D62" s="23">
        <f>SUM(D63,D65,D67,D72,D76,D100,D103,D106,D109)</f>
        <v>78223.90000000001</v>
      </c>
      <c r="E62" s="23">
        <f>SUM(E63,E65,E67,E72,E76,E100,E103,E106,E109)</f>
        <v>78223.90000000001</v>
      </c>
      <c r="F62" s="23">
        <f>SUM(F63,F65,F67,F72,F76,F100,F103,F106,F109)</f>
        <v>0</v>
      </c>
      <c r="H62" s="245"/>
    </row>
    <row r="63" spans="1:8" s="20" customFormat="1" ht="12.75">
      <c r="A63" s="47" t="s">
        <v>20</v>
      </c>
      <c r="B63" s="43" t="s">
        <v>632</v>
      </c>
      <c r="C63" s="45">
        <v>7411</v>
      </c>
      <c r="D63" s="23">
        <f>SUM(D64)</f>
        <v>0</v>
      </c>
      <c r="E63" s="39" t="s">
        <v>10</v>
      </c>
      <c r="F63" s="23">
        <f>SUM(F64)</f>
        <v>0</v>
      </c>
      <c r="H63" s="247"/>
    </row>
    <row r="64" spans="1:8" ht="57" customHeight="1">
      <c r="A64" s="24" t="s">
        <v>21</v>
      </c>
      <c r="B64" s="25" t="s">
        <v>633</v>
      </c>
      <c r="C64" s="40"/>
      <c r="D64" s="27">
        <f aca="true" t="shared" si="1" ref="D64:D71">SUM(E64:F64)</f>
        <v>0</v>
      </c>
      <c r="E64" s="27" t="s">
        <v>10</v>
      </c>
      <c r="F64" s="27"/>
      <c r="H64" s="246"/>
    </row>
    <row r="65" spans="1:8" s="20" customFormat="1" ht="12.75">
      <c r="A65" s="47" t="s">
        <v>22</v>
      </c>
      <c r="B65" s="43" t="s">
        <v>634</v>
      </c>
      <c r="C65" s="45">
        <v>7412</v>
      </c>
      <c r="D65" s="23">
        <f>SUM(D66)</f>
        <v>0</v>
      </c>
      <c r="E65" s="23">
        <f>SUM(E66)</f>
        <v>0</v>
      </c>
      <c r="F65" s="39" t="s">
        <v>10</v>
      </c>
      <c r="H65" s="245"/>
    </row>
    <row r="66" spans="1:8" ht="51">
      <c r="A66" s="24" t="s">
        <v>23</v>
      </c>
      <c r="B66" s="25" t="s">
        <v>635</v>
      </c>
      <c r="C66" s="40"/>
      <c r="D66" s="27">
        <f t="shared" si="1"/>
        <v>0</v>
      </c>
      <c r="E66" s="27"/>
      <c r="F66" s="27" t="s">
        <v>10</v>
      </c>
      <c r="H66" s="246"/>
    </row>
    <row r="67" spans="1:8" s="20" customFormat="1" ht="38.25">
      <c r="A67" s="47" t="s">
        <v>24</v>
      </c>
      <c r="B67" s="43" t="s">
        <v>636</v>
      </c>
      <c r="C67" s="45">
        <v>7415</v>
      </c>
      <c r="D67" s="23">
        <f>SUM(D68:D71)</f>
        <v>6428</v>
      </c>
      <c r="E67" s="23">
        <f>SUM(E68:E71)</f>
        <v>6428</v>
      </c>
      <c r="F67" s="39" t="s">
        <v>10</v>
      </c>
      <c r="H67" s="245"/>
    </row>
    <row r="68" spans="1:8" ht="34.5" customHeight="1">
      <c r="A68" s="24" t="s">
        <v>25</v>
      </c>
      <c r="B68" s="25" t="s">
        <v>637</v>
      </c>
      <c r="C68" s="40"/>
      <c r="D68" s="27">
        <f t="shared" si="1"/>
        <v>2781.7</v>
      </c>
      <c r="E68" s="27">
        <v>2781.7</v>
      </c>
      <c r="F68" s="27" t="s">
        <v>10</v>
      </c>
      <c r="H68" s="246"/>
    </row>
    <row r="69" spans="1:8" ht="38.25">
      <c r="A69" s="24" t="s">
        <v>26</v>
      </c>
      <c r="B69" s="25" t="s">
        <v>27</v>
      </c>
      <c r="C69" s="40"/>
      <c r="D69" s="27">
        <f t="shared" si="1"/>
        <v>0</v>
      </c>
      <c r="E69" s="27"/>
      <c r="F69" s="27" t="s">
        <v>10</v>
      </c>
      <c r="H69" s="246"/>
    </row>
    <row r="70" spans="1:8" ht="51">
      <c r="A70" s="24" t="s">
        <v>28</v>
      </c>
      <c r="B70" s="25" t="s">
        <v>29</v>
      </c>
      <c r="C70" s="40"/>
      <c r="D70" s="27">
        <f t="shared" si="1"/>
        <v>0</v>
      </c>
      <c r="E70" s="27"/>
      <c r="F70" s="27" t="s">
        <v>10</v>
      </c>
      <c r="H70" s="246"/>
    </row>
    <row r="71" spans="1:8" ht="22.5" customHeight="1">
      <c r="A71" s="35" t="s">
        <v>30</v>
      </c>
      <c r="B71" s="25" t="s">
        <v>31</v>
      </c>
      <c r="C71" s="40"/>
      <c r="D71" s="27">
        <f t="shared" si="1"/>
        <v>3646.3</v>
      </c>
      <c r="E71" s="27">
        <v>3646.3</v>
      </c>
      <c r="F71" s="27" t="s">
        <v>10</v>
      </c>
      <c r="H71" s="246"/>
    </row>
    <row r="72" spans="1:8" s="20" customFormat="1" ht="54.75" customHeight="1">
      <c r="A72" s="47" t="s">
        <v>32</v>
      </c>
      <c r="B72" s="43" t="s">
        <v>638</v>
      </c>
      <c r="C72" s="45">
        <v>7421</v>
      </c>
      <c r="D72" s="23">
        <f>SUM(D73:D75)</f>
        <v>5474.3</v>
      </c>
      <c r="E72" s="23">
        <f>SUM(E73:E75)</f>
        <v>5474.3</v>
      </c>
      <c r="F72" s="39" t="s">
        <v>10</v>
      </c>
      <c r="H72" s="245"/>
    </row>
    <row r="73" spans="1:8" ht="114.75">
      <c r="A73" s="24" t="s">
        <v>33</v>
      </c>
      <c r="B73" s="25" t="s">
        <v>639</v>
      </c>
      <c r="C73" s="40"/>
      <c r="D73" s="27">
        <f>SUM(E73:F73)</f>
        <v>0</v>
      </c>
      <c r="E73" s="27"/>
      <c r="F73" s="27" t="s">
        <v>10</v>
      </c>
      <c r="H73" s="246"/>
    </row>
    <row r="74" spans="1:8" s="20" customFormat="1" ht="76.5">
      <c r="A74" s="24" t="s">
        <v>34</v>
      </c>
      <c r="B74" s="25" t="s">
        <v>35</v>
      </c>
      <c r="C74" s="26"/>
      <c r="D74" s="27">
        <f>SUM(E74:F74)</f>
        <v>5474.3</v>
      </c>
      <c r="E74" s="27">
        <v>5474.3</v>
      </c>
      <c r="F74" s="27" t="s">
        <v>10</v>
      </c>
      <c r="H74" s="246"/>
    </row>
    <row r="75" spans="1:8" s="20" customFormat="1" ht="76.5">
      <c r="A75" s="35" t="s">
        <v>36</v>
      </c>
      <c r="B75" s="48" t="s">
        <v>37</v>
      </c>
      <c r="C75" s="26"/>
      <c r="D75" s="27">
        <f>SUM(E75:F75)</f>
        <v>0</v>
      </c>
      <c r="E75" s="27"/>
      <c r="F75" s="27" t="s">
        <v>10</v>
      </c>
      <c r="H75" s="246"/>
    </row>
    <row r="76" spans="1:8" s="20" customFormat="1" ht="39" customHeight="1">
      <c r="A76" s="47" t="s">
        <v>38</v>
      </c>
      <c r="B76" s="43" t="s">
        <v>640</v>
      </c>
      <c r="C76" s="45">
        <v>7422</v>
      </c>
      <c r="D76" s="23">
        <f>D77+D98+D99</f>
        <v>65921.6</v>
      </c>
      <c r="E76" s="23">
        <f>SUM(E77,E98,E99)</f>
        <v>65921.6</v>
      </c>
      <c r="F76" s="39" t="s">
        <v>10</v>
      </c>
      <c r="H76" s="245"/>
    </row>
    <row r="77" spans="1:8" s="20" customFormat="1" ht="106.5" customHeight="1">
      <c r="A77" s="236" t="s">
        <v>39</v>
      </c>
      <c r="B77" s="25" t="s">
        <v>701</v>
      </c>
      <c r="C77" s="43"/>
      <c r="D77" s="39">
        <f>SUM(D78,D79,D80,D81,D82,D83,D84,D85,D86,D87,D88,D89,D90,D91,D92,D93,D94,D95,D96,D97)</f>
        <v>65921.6</v>
      </c>
      <c r="E77" s="39">
        <f>SUM(E78,E79,E80,E81,E82,E83,E84,E85,E86,E87,E88,E89,E90,E91,E92,E93,E94,E95,E96,E97)</f>
        <v>65921.6</v>
      </c>
      <c r="F77" s="27" t="s">
        <v>10</v>
      </c>
      <c r="H77" s="247"/>
    </row>
    <row r="78" spans="1:8" ht="64.5" customHeight="1">
      <c r="A78" s="35" t="s">
        <v>641</v>
      </c>
      <c r="B78" s="229" t="s">
        <v>578</v>
      </c>
      <c r="C78" s="26"/>
      <c r="D78" s="27">
        <f aca="true" t="shared" si="2" ref="D78:D83">E78</f>
        <v>60</v>
      </c>
      <c r="E78" s="27">
        <v>60</v>
      </c>
      <c r="F78" s="27" t="s">
        <v>10</v>
      </c>
      <c r="H78" s="246"/>
    </row>
    <row r="79" spans="1:8" ht="146.25" customHeight="1">
      <c r="A79" s="35" t="s">
        <v>642</v>
      </c>
      <c r="B79" s="229" t="s">
        <v>576</v>
      </c>
      <c r="C79" s="26"/>
      <c r="D79" s="27">
        <f t="shared" si="2"/>
        <v>200</v>
      </c>
      <c r="E79" s="27">
        <v>200</v>
      </c>
      <c r="F79" s="27" t="s">
        <v>10</v>
      </c>
      <c r="H79" s="246"/>
    </row>
    <row r="80" spans="1:8" ht="64.5" customHeight="1">
      <c r="A80" s="35" t="s">
        <v>643</v>
      </c>
      <c r="B80" s="229" t="s">
        <v>575</v>
      </c>
      <c r="C80" s="26"/>
      <c r="D80" s="27">
        <f t="shared" si="2"/>
        <v>60</v>
      </c>
      <c r="E80" s="27">
        <v>60</v>
      </c>
      <c r="F80" s="27" t="s">
        <v>10</v>
      </c>
      <c r="H80" s="246"/>
    </row>
    <row r="81" spans="1:8" ht="69" customHeight="1">
      <c r="A81" s="35" t="s">
        <v>644</v>
      </c>
      <c r="B81" s="229" t="s">
        <v>574</v>
      </c>
      <c r="C81" s="26"/>
      <c r="D81" s="27">
        <f t="shared" si="2"/>
        <v>20</v>
      </c>
      <c r="E81" s="27">
        <v>20</v>
      </c>
      <c r="F81" s="27" t="s">
        <v>10</v>
      </c>
      <c r="H81" s="246"/>
    </row>
    <row r="82" spans="1:8" ht="38.25" customHeight="1">
      <c r="A82" s="35" t="s">
        <v>645</v>
      </c>
      <c r="B82" s="229" t="s">
        <v>573</v>
      </c>
      <c r="C82" s="26"/>
      <c r="D82" s="27">
        <f t="shared" si="2"/>
        <v>60</v>
      </c>
      <c r="E82" s="27">
        <v>60</v>
      </c>
      <c r="F82" s="27" t="s">
        <v>10</v>
      </c>
      <c r="H82" s="246"/>
    </row>
    <row r="83" spans="1:8" ht="38.25" customHeight="1">
      <c r="A83" s="35" t="s">
        <v>646</v>
      </c>
      <c r="B83" s="229" t="s">
        <v>577</v>
      </c>
      <c r="C83" s="26"/>
      <c r="D83" s="27">
        <f t="shared" si="2"/>
        <v>0</v>
      </c>
      <c r="E83" s="27"/>
      <c r="F83" s="27" t="s">
        <v>10</v>
      </c>
      <c r="H83" s="246"/>
    </row>
    <row r="84" spans="1:8" ht="47.25" customHeight="1">
      <c r="A84" s="35" t="s">
        <v>647</v>
      </c>
      <c r="B84" s="253" t="s">
        <v>648</v>
      </c>
      <c r="C84" s="251"/>
      <c r="D84" s="252">
        <f>E84</f>
        <v>24000</v>
      </c>
      <c r="E84" s="252">
        <v>24000</v>
      </c>
      <c r="F84" s="252" t="s">
        <v>10</v>
      </c>
      <c r="H84" s="248"/>
    </row>
    <row r="85" spans="1:8" ht="105" customHeight="1">
      <c r="A85" s="35" t="s">
        <v>650</v>
      </c>
      <c r="B85" s="253" t="s">
        <v>649</v>
      </c>
      <c r="C85" s="251"/>
      <c r="D85" s="254">
        <f aca="true" t="shared" si="3" ref="D85:D98">E85</f>
        <v>100</v>
      </c>
      <c r="E85" s="252">
        <v>100</v>
      </c>
      <c r="F85" s="252" t="s">
        <v>10</v>
      </c>
      <c r="H85" s="248"/>
    </row>
    <row r="86" spans="1:8" ht="30.75" customHeight="1">
      <c r="A86" s="35" t="s">
        <v>651</v>
      </c>
      <c r="B86" s="25" t="s">
        <v>652</v>
      </c>
      <c r="C86" s="26"/>
      <c r="D86" s="32">
        <f t="shared" si="3"/>
        <v>0</v>
      </c>
      <c r="E86" s="27"/>
      <c r="F86" s="27" t="s">
        <v>10</v>
      </c>
      <c r="H86" s="246"/>
    </row>
    <row r="87" spans="1:8" ht="90.75" customHeight="1">
      <c r="A87" s="35" t="s">
        <v>653</v>
      </c>
      <c r="B87" s="25" t="s">
        <v>579</v>
      </c>
      <c r="C87" s="26"/>
      <c r="D87" s="32">
        <f t="shared" si="3"/>
        <v>0</v>
      </c>
      <c r="E87" s="27"/>
      <c r="F87" s="27" t="s">
        <v>10</v>
      </c>
      <c r="H87" s="246"/>
    </row>
    <row r="88" spans="1:8" ht="123.75" customHeight="1">
      <c r="A88" s="35" t="s">
        <v>655</v>
      </c>
      <c r="B88" s="25" t="s">
        <v>654</v>
      </c>
      <c r="C88" s="26"/>
      <c r="D88" s="32">
        <f t="shared" si="3"/>
        <v>0</v>
      </c>
      <c r="E88" s="27"/>
      <c r="F88" s="27" t="s">
        <v>10</v>
      </c>
      <c r="H88" s="246"/>
    </row>
    <row r="89" spans="1:8" ht="54" customHeight="1">
      <c r="A89" s="35" t="s">
        <v>656</v>
      </c>
      <c r="B89" s="25" t="s">
        <v>580</v>
      </c>
      <c r="C89" s="26"/>
      <c r="D89" s="32">
        <f t="shared" si="3"/>
        <v>0</v>
      </c>
      <c r="E89" s="27"/>
      <c r="F89" s="27" t="s">
        <v>10</v>
      </c>
      <c r="H89" s="246"/>
    </row>
    <row r="90" spans="1:8" ht="45.75" customHeight="1">
      <c r="A90" s="35" t="s">
        <v>658</v>
      </c>
      <c r="B90" s="25" t="s">
        <v>657</v>
      </c>
      <c r="C90" s="26"/>
      <c r="D90" s="32">
        <f t="shared" si="3"/>
        <v>27125</v>
      </c>
      <c r="E90" s="27">
        <v>27125</v>
      </c>
      <c r="F90" s="27" t="s">
        <v>10</v>
      </c>
      <c r="H90" s="246"/>
    </row>
    <row r="91" spans="1:8" ht="67.5" customHeight="1">
      <c r="A91" s="35" t="s">
        <v>660</v>
      </c>
      <c r="B91" s="25" t="s">
        <v>659</v>
      </c>
      <c r="C91" s="26"/>
      <c r="D91" s="27">
        <f t="shared" si="3"/>
        <v>13921.6</v>
      </c>
      <c r="E91" s="27">
        <v>13921.6</v>
      </c>
      <c r="F91" s="27" t="s">
        <v>10</v>
      </c>
      <c r="H91" s="246"/>
    </row>
    <row r="92" spans="1:8" ht="103.5" customHeight="1">
      <c r="A92" s="35" t="s">
        <v>661</v>
      </c>
      <c r="B92" s="25" t="s">
        <v>581</v>
      </c>
      <c r="C92" s="26"/>
      <c r="D92" s="27">
        <f t="shared" si="3"/>
        <v>0</v>
      </c>
      <c r="E92" s="27"/>
      <c r="F92" s="27" t="s">
        <v>10</v>
      </c>
      <c r="H92" s="246"/>
    </row>
    <row r="93" spans="1:8" ht="66" customHeight="1">
      <c r="A93" s="35" t="s">
        <v>662</v>
      </c>
      <c r="B93" s="25" t="s">
        <v>582</v>
      </c>
      <c r="C93" s="26"/>
      <c r="D93" s="27">
        <f t="shared" si="3"/>
        <v>0</v>
      </c>
      <c r="E93" s="27"/>
      <c r="F93" s="27" t="s">
        <v>10</v>
      </c>
      <c r="H93" s="246"/>
    </row>
    <row r="94" spans="1:8" ht="139.5" customHeight="1">
      <c r="A94" s="35" t="s">
        <v>664</v>
      </c>
      <c r="B94" s="25" t="s">
        <v>663</v>
      </c>
      <c r="C94" s="26"/>
      <c r="D94" s="27">
        <f t="shared" si="3"/>
        <v>50</v>
      </c>
      <c r="E94" s="27">
        <v>50</v>
      </c>
      <c r="F94" s="27" t="s">
        <v>10</v>
      </c>
      <c r="H94" s="246"/>
    </row>
    <row r="95" spans="1:8" ht="30" customHeight="1">
      <c r="A95" s="35" t="s">
        <v>665</v>
      </c>
      <c r="B95" s="25" t="s">
        <v>572</v>
      </c>
      <c r="C95" s="26"/>
      <c r="D95" s="27">
        <f t="shared" si="3"/>
        <v>25</v>
      </c>
      <c r="E95" s="27">
        <v>25</v>
      </c>
      <c r="F95" s="27" t="s">
        <v>10</v>
      </c>
      <c r="H95" s="246"/>
    </row>
    <row r="96" spans="1:8" ht="30" customHeight="1">
      <c r="A96" s="35" t="s">
        <v>667</v>
      </c>
      <c r="B96" s="25" t="s">
        <v>666</v>
      </c>
      <c r="C96" s="26"/>
      <c r="D96" s="27"/>
      <c r="E96" s="27"/>
      <c r="F96" s="27"/>
      <c r="H96" s="246"/>
    </row>
    <row r="97" spans="1:8" ht="25.5" customHeight="1">
      <c r="A97" s="243" t="s">
        <v>668</v>
      </c>
      <c r="B97" s="253" t="s">
        <v>587</v>
      </c>
      <c r="C97" s="251"/>
      <c r="D97" s="252">
        <v>300</v>
      </c>
      <c r="E97" s="252">
        <v>300</v>
      </c>
      <c r="F97" s="252"/>
      <c r="H97" s="248"/>
    </row>
    <row r="98" spans="1:8" ht="43.5" customHeight="1">
      <c r="A98" s="24" t="s">
        <v>40</v>
      </c>
      <c r="B98" s="25" t="s">
        <v>583</v>
      </c>
      <c r="C98" s="26"/>
      <c r="D98" s="27">
        <f t="shared" si="3"/>
        <v>0</v>
      </c>
      <c r="E98" s="27"/>
      <c r="F98" s="27" t="s">
        <v>10</v>
      </c>
      <c r="H98" s="246"/>
    </row>
    <row r="99" spans="1:8" ht="27.75" customHeight="1">
      <c r="A99" s="24" t="s">
        <v>586</v>
      </c>
      <c r="B99" s="25" t="s">
        <v>669</v>
      </c>
      <c r="C99" s="26"/>
      <c r="D99" s="27">
        <f>E99</f>
        <v>0</v>
      </c>
      <c r="E99" s="27"/>
      <c r="F99" s="27" t="s">
        <v>10</v>
      </c>
      <c r="H99" s="246"/>
    </row>
    <row r="100" spans="1:8" s="20" customFormat="1" ht="38.25">
      <c r="A100" s="219" t="s">
        <v>41</v>
      </c>
      <c r="B100" s="220" t="s">
        <v>670</v>
      </c>
      <c r="C100" s="22">
        <v>7431</v>
      </c>
      <c r="D100" s="221">
        <f>SUM(D101:D102)</f>
        <v>400</v>
      </c>
      <c r="E100" s="221">
        <f>SUM(E101:E102)</f>
        <v>400</v>
      </c>
      <c r="F100" s="222" t="s">
        <v>10</v>
      </c>
      <c r="H100" s="245"/>
    </row>
    <row r="101" spans="1:8" ht="57.75" customHeight="1">
      <c r="A101" s="24" t="s">
        <v>42</v>
      </c>
      <c r="B101" s="30" t="s">
        <v>671</v>
      </c>
      <c r="C101" s="40"/>
      <c r="D101" s="27">
        <f>SUM(E101:F101)</f>
        <v>400</v>
      </c>
      <c r="E101" s="27">
        <v>400</v>
      </c>
      <c r="F101" s="27" t="s">
        <v>10</v>
      </c>
      <c r="H101" s="246"/>
    </row>
    <row r="102" spans="1:8" s="20" customFormat="1" ht="51">
      <c r="A102" s="24" t="s">
        <v>43</v>
      </c>
      <c r="B102" s="30" t="s">
        <v>44</v>
      </c>
      <c r="C102" s="40"/>
      <c r="D102" s="27">
        <f>SUM(E102:F102)</f>
        <v>0</v>
      </c>
      <c r="E102" s="27"/>
      <c r="F102" s="27" t="s">
        <v>10</v>
      </c>
      <c r="H102" s="246"/>
    </row>
    <row r="103" spans="1:8" s="20" customFormat="1" ht="54" customHeight="1">
      <c r="A103" s="47" t="s">
        <v>45</v>
      </c>
      <c r="B103" s="21" t="s">
        <v>672</v>
      </c>
      <c r="C103" s="22">
        <v>7441</v>
      </c>
      <c r="D103" s="23">
        <f>SUM(D104:D105)</f>
        <v>0</v>
      </c>
      <c r="E103" s="23">
        <f>SUM(E104:E105)</f>
        <v>0</v>
      </c>
      <c r="F103" s="19" t="s">
        <v>10</v>
      </c>
      <c r="H103" s="245"/>
    </row>
    <row r="104" spans="1:8" s="20" customFormat="1" ht="133.5" customHeight="1">
      <c r="A104" s="49" t="s">
        <v>46</v>
      </c>
      <c r="B104" s="25" t="s">
        <v>673</v>
      </c>
      <c r="C104" s="40"/>
      <c r="D104" s="27">
        <f>SUM(E104:F104)</f>
        <v>0</v>
      </c>
      <c r="E104" s="32"/>
      <c r="F104" s="27" t="s">
        <v>10</v>
      </c>
      <c r="H104" s="246"/>
    </row>
    <row r="105" spans="1:8" s="20" customFormat="1" ht="127.5">
      <c r="A105" s="35" t="s">
        <v>47</v>
      </c>
      <c r="B105" s="25" t="s">
        <v>48</v>
      </c>
      <c r="C105" s="50"/>
      <c r="D105" s="27">
        <f>SUM(E105:F105)</f>
        <v>0</v>
      </c>
      <c r="E105" s="32"/>
      <c r="F105" s="27" t="s">
        <v>10</v>
      </c>
      <c r="H105" s="246"/>
    </row>
    <row r="106" spans="1:8" s="20" customFormat="1" ht="54" customHeight="1">
      <c r="A106" s="17" t="s">
        <v>49</v>
      </c>
      <c r="B106" s="21" t="s">
        <v>674</v>
      </c>
      <c r="C106" s="22">
        <v>7442</v>
      </c>
      <c r="D106" s="23">
        <f>SUM(D107:D108)</f>
        <v>0</v>
      </c>
      <c r="E106" s="19" t="s">
        <v>10</v>
      </c>
      <c r="F106" s="23">
        <f>SUM(F107:F108)</f>
        <v>0</v>
      </c>
      <c r="H106" s="247"/>
    </row>
    <row r="107" spans="1:8" ht="133.5" customHeight="1">
      <c r="A107" s="24" t="s">
        <v>50</v>
      </c>
      <c r="B107" s="51" t="s">
        <v>675</v>
      </c>
      <c r="C107" s="40"/>
      <c r="D107" s="27">
        <f>SUM(E107:F107)</f>
        <v>0</v>
      </c>
      <c r="E107" s="27" t="s">
        <v>10</v>
      </c>
      <c r="F107" s="27"/>
      <c r="H107" s="246"/>
    </row>
    <row r="108" spans="1:8" s="20" customFormat="1" ht="134.25" customHeight="1">
      <c r="A108" s="24" t="s">
        <v>51</v>
      </c>
      <c r="B108" s="30" t="s">
        <v>52</v>
      </c>
      <c r="C108" s="40"/>
      <c r="D108" s="27">
        <f>SUM(E108:F108)</f>
        <v>0</v>
      </c>
      <c r="E108" s="27" t="s">
        <v>10</v>
      </c>
      <c r="F108" s="27"/>
      <c r="H108" s="246"/>
    </row>
    <row r="109" spans="1:8" s="20" customFormat="1" ht="31.5" customHeight="1">
      <c r="A109" s="52" t="s">
        <v>53</v>
      </c>
      <c r="B109" s="21" t="s">
        <v>676</v>
      </c>
      <c r="C109" s="22">
        <v>7452</v>
      </c>
      <c r="D109" s="23">
        <f>SUM(D110,D112)</f>
        <v>0</v>
      </c>
      <c r="E109" s="23">
        <f>SUM(E110:E112)</f>
        <v>0</v>
      </c>
      <c r="F109" s="23">
        <f>SUM(F110:F112)</f>
        <v>0</v>
      </c>
      <c r="H109" s="245"/>
    </row>
    <row r="110" spans="1:8" ht="39" customHeight="1">
      <c r="A110" s="24" t="s">
        <v>54</v>
      </c>
      <c r="B110" s="30" t="s">
        <v>677</v>
      </c>
      <c r="C110" s="40"/>
      <c r="D110" s="27">
        <f>SUM(E110:F110)</f>
        <v>0</v>
      </c>
      <c r="E110" s="27" t="s">
        <v>10</v>
      </c>
      <c r="F110" s="27"/>
      <c r="H110" s="246"/>
    </row>
    <row r="111" spans="1:8" ht="50.25" customHeight="1">
      <c r="A111" s="24" t="s">
        <v>55</v>
      </c>
      <c r="B111" s="30" t="s">
        <v>56</v>
      </c>
      <c r="C111" s="40"/>
      <c r="D111" s="27">
        <f>SUM(E111:F111)</f>
        <v>0</v>
      </c>
      <c r="E111" s="27" t="s">
        <v>10</v>
      </c>
      <c r="F111" s="27"/>
      <c r="H111" s="246"/>
    </row>
    <row r="112" spans="1:8" ht="47.25" customHeight="1">
      <c r="A112" s="24" t="s">
        <v>57</v>
      </c>
      <c r="B112" s="25" t="s">
        <v>58</v>
      </c>
      <c r="C112" s="40"/>
      <c r="D112" s="27">
        <f>SUM(E112:F112)</f>
        <v>0</v>
      </c>
      <c r="E112" s="53"/>
      <c r="F112" s="53"/>
      <c r="H112" s="249"/>
    </row>
    <row r="113" spans="2:7" ht="12.75">
      <c r="B113" s="9"/>
      <c r="D113" s="9"/>
      <c r="E113" s="9"/>
      <c r="F113" s="9"/>
      <c r="G113" s="9"/>
    </row>
    <row r="114" spans="2:7" ht="12.75">
      <c r="B114" s="9"/>
      <c r="D114" s="9"/>
      <c r="E114" s="9"/>
      <c r="F114" s="9"/>
      <c r="G114" s="9"/>
    </row>
    <row r="115" spans="2:7" ht="12.75">
      <c r="B115" s="9"/>
      <c r="D115" s="9"/>
      <c r="E115" s="9"/>
      <c r="F115" s="9"/>
      <c r="G115" s="9"/>
    </row>
    <row r="116" spans="2:7" ht="12.75">
      <c r="B116" s="9"/>
      <c r="D116" s="9"/>
      <c r="E116" s="9"/>
      <c r="F116" s="9"/>
      <c r="G116" s="9"/>
    </row>
    <row r="117" spans="2:7" ht="12.75">
      <c r="B117" s="9"/>
      <c r="D117" s="9"/>
      <c r="E117" s="9"/>
      <c r="F117" s="9"/>
      <c r="G117" s="9"/>
    </row>
    <row r="118" spans="2:7" ht="12.75">
      <c r="B118" s="9"/>
      <c r="D118" s="9"/>
      <c r="E118" s="9"/>
      <c r="F118" s="9"/>
      <c r="G118" s="9"/>
    </row>
    <row r="119" spans="2:7" ht="12.75">
      <c r="B119" s="9"/>
      <c r="D119" s="9"/>
      <c r="E119" s="9"/>
      <c r="F119" s="9"/>
      <c r="G119" s="9"/>
    </row>
    <row r="120" spans="2:7" ht="12.75">
      <c r="B120" s="9"/>
      <c r="D120" s="9"/>
      <c r="E120" s="9"/>
      <c r="F120" s="9"/>
      <c r="G120" s="9"/>
    </row>
    <row r="121" spans="2:7" ht="12.75">
      <c r="B121" s="9"/>
      <c r="D121" s="9"/>
      <c r="E121" s="9"/>
      <c r="F121" s="9"/>
      <c r="G121" s="9"/>
    </row>
    <row r="122" spans="2:7" ht="12.75">
      <c r="B122" s="9"/>
      <c r="D122" s="9"/>
      <c r="E122" s="9"/>
      <c r="F122" s="9"/>
      <c r="G122" s="9"/>
    </row>
    <row r="123" spans="2:7" ht="12.75">
      <c r="B123" s="9"/>
      <c r="D123" s="9"/>
      <c r="E123" s="9"/>
      <c r="F123" s="9"/>
      <c r="G123" s="9"/>
    </row>
    <row r="124" spans="2:7" ht="12.75">
      <c r="B124" s="9"/>
      <c r="D124" s="9"/>
      <c r="E124" s="9"/>
      <c r="F124" s="9"/>
      <c r="G124" s="9"/>
    </row>
    <row r="125" spans="2:7" ht="12.75">
      <c r="B125" s="9"/>
      <c r="D125" s="9"/>
      <c r="E125" s="9"/>
      <c r="F125" s="9"/>
      <c r="G125" s="9"/>
    </row>
    <row r="126" spans="2:7" ht="12.75">
      <c r="B126" s="9"/>
      <c r="D126" s="9"/>
      <c r="E126" s="9"/>
      <c r="F126" s="9"/>
      <c r="G126" s="9"/>
    </row>
    <row r="127" spans="2:7" ht="12.75">
      <c r="B127" s="9"/>
      <c r="D127" s="9"/>
      <c r="E127" s="9"/>
      <c r="F127" s="9"/>
      <c r="G127" s="9"/>
    </row>
    <row r="128" spans="2:7" ht="12.75">
      <c r="B128" s="9"/>
      <c r="D128" s="9"/>
      <c r="E128" s="9"/>
      <c r="F128" s="9"/>
      <c r="G128" s="9"/>
    </row>
    <row r="129" spans="2:7" ht="12.75">
      <c r="B129" s="9"/>
      <c r="D129" s="9"/>
      <c r="E129" s="9"/>
      <c r="F129" s="9"/>
      <c r="G129" s="9"/>
    </row>
    <row r="130" spans="2:7" ht="12.75">
      <c r="B130" s="9"/>
      <c r="D130" s="9"/>
      <c r="E130" s="9"/>
      <c r="F130" s="9"/>
      <c r="G130" s="9"/>
    </row>
    <row r="131" spans="2:7" ht="12.75">
      <c r="B131" s="9"/>
      <c r="D131" s="9"/>
      <c r="E131" s="9"/>
      <c r="F131" s="9"/>
      <c r="G131" s="9"/>
    </row>
    <row r="132" spans="2:7" ht="12.75">
      <c r="B132" s="9"/>
      <c r="D132" s="9"/>
      <c r="E132" s="9"/>
      <c r="F132" s="9"/>
      <c r="G132" s="9"/>
    </row>
    <row r="133" spans="2:7" ht="12.75">
      <c r="B133" s="9"/>
      <c r="D133" s="9"/>
      <c r="E133" s="9"/>
      <c r="F133" s="9"/>
      <c r="G133" s="9"/>
    </row>
    <row r="134" spans="2:7" ht="12.75">
      <c r="B134" s="9"/>
      <c r="D134" s="9"/>
      <c r="E134" s="9"/>
      <c r="F134" s="9"/>
      <c r="G134" s="9"/>
    </row>
    <row r="135" spans="2:7" ht="12.75">
      <c r="B135" s="9"/>
      <c r="D135" s="9"/>
      <c r="E135" s="9"/>
      <c r="F135" s="9"/>
      <c r="G135" s="9"/>
    </row>
    <row r="136" spans="2:7" ht="12.75">
      <c r="B136" s="9"/>
      <c r="D136" s="9"/>
      <c r="E136" s="9"/>
      <c r="F136" s="9"/>
      <c r="G136" s="9"/>
    </row>
    <row r="137" spans="2:7" ht="12.75">
      <c r="B137" s="9"/>
      <c r="D137" s="9"/>
      <c r="E137" s="9"/>
      <c r="F137" s="9"/>
      <c r="G137" s="9"/>
    </row>
    <row r="138" spans="2:7" ht="12.75">
      <c r="B138" s="9"/>
      <c r="D138" s="9"/>
      <c r="E138" s="9"/>
      <c r="F138" s="9"/>
      <c r="G138" s="9"/>
    </row>
    <row r="139" spans="2:7" ht="12.75">
      <c r="B139" s="9"/>
      <c r="D139" s="9"/>
      <c r="E139" s="9"/>
      <c r="F139" s="9"/>
      <c r="G139" s="9"/>
    </row>
    <row r="140" spans="2:7" ht="12.75">
      <c r="B140" s="9"/>
      <c r="D140" s="9"/>
      <c r="E140" s="9"/>
      <c r="F140" s="9"/>
      <c r="G140" s="9"/>
    </row>
    <row r="141" spans="2:7" ht="12.75">
      <c r="B141" s="9"/>
      <c r="D141" s="9"/>
      <c r="E141" s="9"/>
      <c r="F141" s="9"/>
      <c r="G141" s="9"/>
    </row>
    <row r="142" spans="2:7" ht="12.75">
      <c r="B142" s="9"/>
      <c r="D142" s="9"/>
      <c r="E142" s="9"/>
      <c r="F142" s="9"/>
      <c r="G142" s="9"/>
    </row>
    <row r="143" spans="2:7" ht="12.75">
      <c r="B143" s="9"/>
      <c r="D143" s="9"/>
      <c r="E143" s="9"/>
      <c r="F143" s="9"/>
      <c r="G143" s="9"/>
    </row>
    <row r="144" spans="2:7" ht="12.75">
      <c r="B144" s="9"/>
      <c r="D144" s="9"/>
      <c r="E144" s="9"/>
      <c r="F144" s="9"/>
      <c r="G144" s="9"/>
    </row>
  </sheetData>
  <sheetProtection/>
  <protectedRanges>
    <protectedRange sqref="E45 H45" name="Range7"/>
    <protectedRange sqref="F110:F112 E104:E105 E112 F107:F108 E102 H104:H105 H112 H102" name="Range4"/>
    <protectedRange sqref="F47 F51 E49 E39:E42 H49 H39:H42" name="Range2"/>
    <protectedRange sqref="E35:E36 E10:E11 F60:F61 E53 E85:E99 E13 E73:E75 F64 E55:E58 E66 E101 E68:E71 E78:E83 E16:E33 H35:H36 H10:H11 H53 H85:H99 H13 H73:H75 H55:H58 H66 H101 H68:H71 H78:H83 H16:H33" name="Range3"/>
    <protectedRange sqref="E2:F2" name="Range8"/>
  </protectedRanges>
  <mergeCells count="7">
    <mergeCell ref="A1:F1"/>
    <mergeCell ref="A2:F2"/>
    <mergeCell ref="E3:F3"/>
    <mergeCell ref="A4:A5"/>
    <mergeCell ref="B4:B5"/>
    <mergeCell ref="C4:C5"/>
    <mergeCell ref="D4:D5"/>
  </mergeCells>
  <printOptions/>
  <pageMargins left="0.29" right="0.24" top="0.2" bottom="0.16" header="0.16" footer="0.1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PageLayoutView="0" workbookViewId="0" topLeftCell="A298">
      <selection activeCell="L8" sqref="L8"/>
    </sheetView>
  </sheetViews>
  <sheetFormatPr defaultColWidth="9.140625" defaultRowHeight="15"/>
  <cols>
    <col min="1" max="1" width="5.140625" style="114" customWidth="1"/>
    <col min="2" max="2" width="5.00390625" style="119" customWidth="1"/>
    <col min="3" max="3" width="5.28125" style="120" customWidth="1"/>
    <col min="4" max="4" width="4.57421875" style="121" customWidth="1"/>
    <col min="5" max="5" width="40.8515625" style="115" customWidth="1"/>
    <col min="6" max="6" width="15.00390625" style="67" customWidth="1"/>
    <col min="7" max="7" width="14.140625" style="67" customWidth="1"/>
    <col min="8" max="8" width="12.28125" style="67" customWidth="1"/>
    <col min="9" max="16384" width="9.140625" style="67" customWidth="1"/>
  </cols>
  <sheetData>
    <row r="1" spans="1:9" s="1" customFormat="1" ht="17.25">
      <c r="A1" s="64"/>
      <c r="B1" s="267" t="s">
        <v>258</v>
      </c>
      <c r="C1" s="267"/>
      <c r="D1" s="267"/>
      <c r="E1" s="267"/>
      <c r="F1" s="267"/>
      <c r="G1" s="267"/>
      <c r="H1" s="267"/>
      <c r="I1" s="126"/>
    </row>
    <row r="2" spans="1:9" s="1" customFormat="1" ht="39" customHeight="1">
      <c r="A2" s="65"/>
      <c r="B2" s="268" t="s">
        <v>259</v>
      </c>
      <c r="C2" s="268"/>
      <c r="D2" s="268"/>
      <c r="E2" s="268"/>
      <c r="F2" s="268"/>
      <c r="G2" s="268"/>
      <c r="H2" s="268"/>
      <c r="I2" s="126"/>
    </row>
    <row r="3" spans="1:9" s="1" customFormat="1" ht="21.75" customHeight="1" thickBot="1">
      <c r="A3" s="66"/>
      <c r="B3" s="127"/>
      <c r="C3" s="127"/>
      <c r="D3" s="127"/>
      <c r="E3" s="127"/>
      <c r="F3" s="127"/>
      <c r="G3" s="56" t="s">
        <v>260</v>
      </c>
      <c r="H3" s="124"/>
      <c r="I3" s="126"/>
    </row>
    <row r="4" spans="1:8" s="69" customFormat="1" ht="26.25" customHeight="1">
      <c r="A4" s="269"/>
      <c r="B4" s="271"/>
      <c r="C4" s="273"/>
      <c r="D4" s="273"/>
      <c r="E4" s="275"/>
      <c r="F4" s="68" t="s">
        <v>67</v>
      </c>
      <c r="G4" s="122" t="s">
        <v>68</v>
      </c>
      <c r="H4" s="123"/>
    </row>
    <row r="5" spans="1:8" s="73" customFormat="1" ht="33.75" customHeight="1" thickBot="1">
      <c r="A5" s="270"/>
      <c r="B5" s="272"/>
      <c r="C5" s="274"/>
      <c r="D5" s="274"/>
      <c r="E5" s="276"/>
      <c r="F5" s="70" t="s">
        <v>69</v>
      </c>
      <c r="G5" s="71" t="s">
        <v>70</v>
      </c>
      <c r="H5" s="72" t="s">
        <v>71</v>
      </c>
    </row>
    <row r="6" spans="1:8" s="81" customFormat="1" ht="15.75" thickBot="1">
      <c r="A6" s="74">
        <v>1</v>
      </c>
      <c r="B6" s="75">
        <v>2</v>
      </c>
      <c r="C6" s="75">
        <v>3</v>
      </c>
      <c r="D6" s="76">
        <v>4</v>
      </c>
      <c r="E6" s="77">
        <v>5</v>
      </c>
      <c r="F6" s="78">
        <v>6</v>
      </c>
      <c r="G6" s="79">
        <v>7</v>
      </c>
      <c r="H6" s="80">
        <v>8</v>
      </c>
    </row>
    <row r="7" spans="1:8" s="83" customFormat="1" ht="72" thickBot="1">
      <c r="A7" s="82">
        <v>2000</v>
      </c>
      <c r="B7" s="207" t="s">
        <v>72</v>
      </c>
      <c r="C7" s="208" t="s">
        <v>10</v>
      </c>
      <c r="D7" s="209" t="s">
        <v>10</v>
      </c>
      <c r="E7" s="206" t="s">
        <v>564</v>
      </c>
      <c r="F7" s="210">
        <f>SUM(F8,F43,F60,F86,F139,F159,F179,F208,F238,F269,F301)</f>
        <v>694669.2</v>
      </c>
      <c r="G7" s="210">
        <f>SUM(G8,G43,G60,G86,G139,G159,G179,G208,G238,G269,G301)</f>
        <v>694669.2</v>
      </c>
      <c r="H7" s="210">
        <f>SUM(H8,H43,H60,H86,H139,H159,H179,H208,H238,H269,H301)</f>
        <v>0</v>
      </c>
    </row>
    <row r="8" spans="1:8" s="89" customFormat="1" ht="64.5" customHeight="1">
      <c r="A8" s="84">
        <v>2100</v>
      </c>
      <c r="B8" s="202" t="s">
        <v>73</v>
      </c>
      <c r="C8" s="203" t="s">
        <v>74</v>
      </c>
      <c r="D8" s="204" t="s">
        <v>74</v>
      </c>
      <c r="E8" s="196" t="s">
        <v>560</v>
      </c>
      <c r="F8" s="205">
        <f>SUM(F10,F15,F19,F24,F27,F30,F33,F36)</f>
        <v>118449.1</v>
      </c>
      <c r="G8" s="205">
        <f>SUM(G10,G15,G19,G24,G27,G30,G33,G36)</f>
        <v>117449.1</v>
      </c>
      <c r="H8" s="205">
        <f>SUM(H10,H15,H19,H24,H27,H30,H33,H36)</f>
        <v>1000</v>
      </c>
    </row>
    <row r="9" spans="1:8" ht="18" customHeight="1">
      <c r="A9" s="84"/>
      <c r="B9" s="85"/>
      <c r="C9" s="86"/>
      <c r="D9" s="87"/>
      <c r="E9" s="90" t="s">
        <v>5</v>
      </c>
      <c r="F9" s="88"/>
      <c r="G9" s="91"/>
      <c r="H9" s="92"/>
    </row>
    <row r="10" spans="1:8" s="97" customFormat="1" ht="51.75" customHeight="1">
      <c r="A10" s="93">
        <v>2110</v>
      </c>
      <c r="B10" s="85" t="s">
        <v>73</v>
      </c>
      <c r="C10" s="94" t="s">
        <v>75</v>
      </c>
      <c r="D10" s="95" t="s">
        <v>74</v>
      </c>
      <c r="E10" s="90" t="s">
        <v>76</v>
      </c>
      <c r="F10" s="96">
        <f>SUM(F12:F14)</f>
        <v>101818</v>
      </c>
      <c r="G10" s="96">
        <f>SUM(G12:G14)</f>
        <v>100818</v>
      </c>
      <c r="H10" s="96">
        <f>SUM(H12:H14)</f>
        <v>1000</v>
      </c>
    </row>
    <row r="11" spans="1:8" s="97" customFormat="1" ht="12" customHeight="1">
      <c r="A11" s="93"/>
      <c r="B11" s="85"/>
      <c r="C11" s="94"/>
      <c r="D11" s="95"/>
      <c r="E11" s="90" t="s">
        <v>77</v>
      </c>
      <c r="F11" s="96"/>
      <c r="G11" s="98"/>
      <c r="H11" s="99"/>
    </row>
    <row r="12" spans="1:8" ht="19.5" customHeight="1" thickBot="1">
      <c r="A12" s="93">
        <v>2111</v>
      </c>
      <c r="B12" s="85" t="s">
        <v>73</v>
      </c>
      <c r="C12" s="94" t="s">
        <v>75</v>
      </c>
      <c r="D12" s="95" t="s">
        <v>75</v>
      </c>
      <c r="E12" s="90" t="s">
        <v>78</v>
      </c>
      <c r="F12" s="100">
        <f>SUM(G12:H12)</f>
        <v>101818</v>
      </c>
      <c r="G12" s="101">
        <v>100818</v>
      </c>
      <c r="H12" s="102">
        <v>1000</v>
      </c>
    </row>
    <row r="13" spans="1:8" ht="23.25" customHeight="1" thickBot="1">
      <c r="A13" s="93">
        <v>2112</v>
      </c>
      <c r="B13" s="85" t="s">
        <v>73</v>
      </c>
      <c r="C13" s="94" t="s">
        <v>75</v>
      </c>
      <c r="D13" s="95" t="s">
        <v>79</v>
      </c>
      <c r="E13" s="90" t="s">
        <v>80</v>
      </c>
      <c r="F13" s="100">
        <f>SUM(G13:H13)</f>
        <v>0</v>
      </c>
      <c r="G13" s="101"/>
      <c r="H13" s="102"/>
    </row>
    <row r="14" spans="1:8" ht="18.75" customHeight="1" thickBot="1">
      <c r="A14" s="93">
        <v>2113</v>
      </c>
      <c r="B14" s="85" t="s">
        <v>73</v>
      </c>
      <c r="C14" s="94" t="s">
        <v>75</v>
      </c>
      <c r="D14" s="95" t="s">
        <v>81</v>
      </c>
      <c r="E14" s="90" t="s">
        <v>82</v>
      </c>
      <c r="F14" s="100">
        <f>SUM(G14:H14)</f>
        <v>0</v>
      </c>
      <c r="G14" s="101"/>
      <c r="H14" s="102"/>
    </row>
    <row r="15" spans="1:8" ht="18.75" customHeight="1">
      <c r="A15" s="93">
        <v>2120</v>
      </c>
      <c r="B15" s="85" t="s">
        <v>73</v>
      </c>
      <c r="C15" s="94" t="s">
        <v>79</v>
      </c>
      <c r="D15" s="95" t="s">
        <v>74</v>
      </c>
      <c r="E15" s="90" t="s">
        <v>83</v>
      </c>
      <c r="F15" s="96">
        <f>SUM(F17:F18)</f>
        <v>0</v>
      </c>
      <c r="G15" s="96">
        <f>SUM(G17:G18)</f>
        <v>0</v>
      </c>
      <c r="H15" s="96">
        <f>SUM(H17:H18)</f>
        <v>0</v>
      </c>
    </row>
    <row r="16" spans="1:8" s="97" customFormat="1" ht="12" customHeight="1">
      <c r="A16" s="93"/>
      <c r="B16" s="85"/>
      <c r="C16" s="94"/>
      <c r="D16" s="95"/>
      <c r="E16" s="90" t="s">
        <v>77</v>
      </c>
      <c r="F16" s="96"/>
      <c r="G16" s="98"/>
      <c r="H16" s="99"/>
    </row>
    <row r="17" spans="1:8" ht="16.5" customHeight="1" thickBot="1">
      <c r="A17" s="93">
        <v>2121</v>
      </c>
      <c r="B17" s="85" t="s">
        <v>73</v>
      </c>
      <c r="C17" s="94" t="s">
        <v>79</v>
      </c>
      <c r="D17" s="95" t="s">
        <v>75</v>
      </c>
      <c r="E17" s="90" t="s">
        <v>84</v>
      </c>
      <c r="F17" s="100">
        <f>SUM(G17:H17)</f>
        <v>0</v>
      </c>
      <c r="G17" s="101"/>
      <c r="H17" s="102"/>
    </row>
    <row r="18" spans="1:8" ht="24.75" customHeight="1" thickBot="1">
      <c r="A18" s="93">
        <v>2122</v>
      </c>
      <c r="B18" s="85" t="s">
        <v>73</v>
      </c>
      <c r="C18" s="94" t="s">
        <v>79</v>
      </c>
      <c r="D18" s="95" t="s">
        <v>79</v>
      </c>
      <c r="E18" s="90" t="s">
        <v>85</v>
      </c>
      <c r="F18" s="100">
        <f>SUM(G18:H18)</f>
        <v>0</v>
      </c>
      <c r="G18" s="101"/>
      <c r="H18" s="102"/>
    </row>
    <row r="19" spans="1:8" ht="18" customHeight="1">
      <c r="A19" s="93">
        <v>2130</v>
      </c>
      <c r="B19" s="85" t="s">
        <v>73</v>
      </c>
      <c r="C19" s="94" t="s">
        <v>81</v>
      </c>
      <c r="D19" s="95" t="s">
        <v>74</v>
      </c>
      <c r="E19" s="90" t="s">
        <v>86</v>
      </c>
      <c r="F19" s="96">
        <f>SUM(F21:F23)</f>
        <v>6871.1</v>
      </c>
      <c r="G19" s="96">
        <f>SUM(G21:G23)</f>
        <v>6871.1</v>
      </c>
      <c r="H19" s="96">
        <f>SUM(H21:H23)</f>
        <v>0</v>
      </c>
    </row>
    <row r="20" spans="1:8" s="97" customFormat="1" ht="10.5" customHeight="1">
      <c r="A20" s="93"/>
      <c r="B20" s="85"/>
      <c r="C20" s="94"/>
      <c r="D20" s="95"/>
      <c r="E20" s="90" t="s">
        <v>77</v>
      </c>
      <c r="F20" s="96"/>
      <c r="G20" s="98"/>
      <c r="H20" s="99"/>
    </row>
    <row r="21" spans="1:8" ht="31.5" customHeight="1" thickBot="1">
      <c r="A21" s="93">
        <v>2131</v>
      </c>
      <c r="B21" s="85" t="s">
        <v>73</v>
      </c>
      <c r="C21" s="94" t="s">
        <v>81</v>
      </c>
      <c r="D21" s="95" t="s">
        <v>75</v>
      </c>
      <c r="E21" s="90" t="s">
        <v>87</v>
      </c>
      <c r="F21" s="100">
        <f>SUM(G21:H21)</f>
        <v>0</v>
      </c>
      <c r="G21" s="101"/>
      <c r="H21" s="102"/>
    </row>
    <row r="22" spans="1:8" ht="14.25" customHeight="1" thickBot="1">
      <c r="A22" s="93">
        <v>2132</v>
      </c>
      <c r="B22" s="85" t="s">
        <v>73</v>
      </c>
      <c r="C22" s="94">
        <v>3</v>
      </c>
      <c r="D22" s="95">
        <v>2</v>
      </c>
      <c r="E22" s="90" t="s">
        <v>88</v>
      </c>
      <c r="F22" s="100">
        <f>SUM(G22:H22)</f>
        <v>0</v>
      </c>
      <c r="G22" s="101"/>
      <c r="H22" s="102"/>
    </row>
    <row r="23" spans="1:8" ht="20.25" customHeight="1" thickBot="1">
      <c r="A23" s="93">
        <v>2133</v>
      </c>
      <c r="B23" s="85" t="s">
        <v>73</v>
      </c>
      <c r="C23" s="94">
        <v>3</v>
      </c>
      <c r="D23" s="95">
        <v>3</v>
      </c>
      <c r="E23" s="90" t="s">
        <v>89</v>
      </c>
      <c r="F23" s="100">
        <f>SUM(G23:H23)</f>
        <v>6871.1</v>
      </c>
      <c r="G23" s="101">
        <v>6871.1</v>
      </c>
      <c r="H23" s="102"/>
    </row>
    <row r="24" spans="1:8" ht="12.75" customHeight="1">
      <c r="A24" s="93">
        <v>2140</v>
      </c>
      <c r="B24" s="85" t="s">
        <v>73</v>
      </c>
      <c r="C24" s="94">
        <v>4</v>
      </c>
      <c r="D24" s="95">
        <v>0</v>
      </c>
      <c r="E24" s="90" t="s">
        <v>90</v>
      </c>
      <c r="F24" s="96">
        <f>SUM(F26)</f>
        <v>0</v>
      </c>
      <c r="G24" s="96">
        <f>SUM(G26)</f>
        <v>0</v>
      </c>
      <c r="H24" s="96">
        <f>SUM(H26)</f>
        <v>0</v>
      </c>
    </row>
    <row r="25" spans="1:8" s="97" customFormat="1" ht="10.5" customHeight="1">
      <c r="A25" s="93"/>
      <c r="B25" s="85"/>
      <c r="C25" s="94"/>
      <c r="D25" s="95"/>
      <c r="E25" s="90" t="s">
        <v>77</v>
      </c>
      <c r="F25" s="103"/>
      <c r="G25" s="103"/>
      <c r="H25" s="103"/>
    </row>
    <row r="26" spans="1:8" ht="17.25" customHeight="1" thickBot="1">
      <c r="A26" s="93">
        <v>2141</v>
      </c>
      <c r="B26" s="85" t="s">
        <v>73</v>
      </c>
      <c r="C26" s="94">
        <v>4</v>
      </c>
      <c r="D26" s="95">
        <v>1</v>
      </c>
      <c r="E26" s="90" t="s">
        <v>91</v>
      </c>
      <c r="F26" s="100">
        <f>SUM(G26:H26)</f>
        <v>0</v>
      </c>
      <c r="G26" s="101"/>
      <c r="H26" s="102"/>
    </row>
    <row r="27" spans="1:8" ht="24.75" customHeight="1">
      <c r="A27" s="93">
        <v>2150</v>
      </c>
      <c r="B27" s="85" t="s">
        <v>73</v>
      </c>
      <c r="C27" s="94">
        <v>5</v>
      </c>
      <c r="D27" s="95">
        <v>0</v>
      </c>
      <c r="E27" s="90" t="s">
        <v>92</v>
      </c>
      <c r="F27" s="96">
        <f>SUM(F29)</f>
        <v>0</v>
      </c>
      <c r="G27" s="96">
        <f>SUM(G29)</f>
        <v>0</v>
      </c>
      <c r="H27" s="96">
        <f>SUM(H29)</f>
        <v>0</v>
      </c>
    </row>
    <row r="28" spans="1:8" s="97" customFormat="1" ht="10.5" customHeight="1">
      <c r="A28" s="93"/>
      <c r="B28" s="85"/>
      <c r="C28" s="94"/>
      <c r="D28" s="95"/>
      <c r="E28" s="90" t="s">
        <v>77</v>
      </c>
      <c r="F28" s="103"/>
      <c r="G28" s="103"/>
      <c r="H28" s="103"/>
    </row>
    <row r="29" spans="1:8" ht="27.75" customHeight="1" thickBot="1">
      <c r="A29" s="93">
        <v>2151</v>
      </c>
      <c r="B29" s="85" t="s">
        <v>73</v>
      </c>
      <c r="C29" s="94">
        <v>5</v>
      </c>
      <c r="D29" s="95">
        <v>1</v>
      </c>
      <c r="E29" s="90" t="s">
        <v>93</v>
      </c>
      <c r="F29" s="100">
        <f>SUM(G29:H29)</f>
        <v>0</v>
      </c>
      <c r="G29" s="101"/>
      <c r="H29" s="102"/>
    </row>
    <row r="30" spans="1:8" ht="26.25" customHeight="1">
      <c r="A30" s="93">
        <v>2160</v>
      </c>
      <c r="B30" s="85" t="s">
        <v>73</v>
      </c>
      <c r="C30" s="94">
        <v>6</v>
      </c>
      <c r="D30" s="95">
        <v>0</v>
      </c>
      <c r="E30" s="90" t="s">
        <v>94</v>
      </c>
      <c r="F30" s="96">
        <f>SUM(F32)</f>
        <v>9760</v>
      </c>
      <c r="G30" s="96">
        <f>SUM(G32)</f>
        <v>9760</v>
      </c>
      <c r="H30" s="96">
        <f>SUM(H32)</f>
        <v>0</v>
      </c>
    </row>
    <row r="31" spans="1:8" s="97" customFormat="1" ht="10.5" customHeight="1">
      <c r="A31" s="93"/>
      <c r="B31" s="85"/>
      <c r="C31" s="94"/>
      <c r="D31" s="95"/>
      <c r="E31" s="90" t="s">
        <v>77</v>
      </c>
      <c r="F31" s="103"/>
      <c r="G31" s="103"/>
      <c r="H31" s="103"/>
    </row>
    <row r="32" spans="1:8" ht="28.5" customHeight="1" thickBot="1">
      <c r="A32" s="93">
        <v>2161</v>
      </c>
      <c r="B32" s="85" t="s">
        <v>73</v>
      </c>
      <c r="C32" s="94">
        <v>6</v>
      </c>
      <c r="D32" s="95">
        <v>1</v>
      </c>
      <c r="E32" s="90" t="s">
        <v>95</v>
      </c>
      <c r="F32" s="100">
        <f>SUM(G32:H32)</f>
        <v>9760</v>
      </c>
      <c r="G32" s="101">
        <v>9760</v>
      </c>
      <c r="H32" s="102"/>
    </row>
    <row r="33" spans="1:8" ht="15">
      <c r="A33" s="93">
        <v>2170</v>
      </c>
      <c r="B33" s="85" t="s">
        <v>73</v>
      </c>
      <c r="C33" s="94">
        <v>7</v>
      </c>
      <c r="D33" s="95">
        <v>0</v>
      </c>
      <c r="E33" s="90" t="s">
        <v>96</v>
      </c>
      <c r="F33" s="96">
        <f>SUM(F35)</f>
        <v>0</v>
      </c>
      <c r="G33" s="96">
        <f>SUM(G35)</f>
        <v>0</v>
      </c>
      <c r="H33" s="96">
        <f>SUM(H35)</f>
        <v>0</v>
      </c>
    </row>
    <row r="34" spans="1:8" s="97" customFormat="1" ht="10.5" customHeight="1">
      <c r="A34" s="93"/>
      <c r="B34" s="85"/>
      <c r="C34" s="94"/>
      <c r="D34" s="95"/>
      <c r="E34" s="90" t="s">
        <v>77</v>
      </c>
      <c r="F34" s="103"/>
      <c r="G34" s="103"/>
      <c r="H34" s="103"/>
    </row>
    <row r="35" spans="1:8" ht="15.75" thickBot="1">
      <c r="A35" s="93">
        <v>2171</v>
      </c>
      <c r="B35" s="85" t="s">
        <v>73</v>
      </c>
      <c r="C35" s="94">
        <v>7</v>
      </c>
      <c r="D35" s="95">
        <v>1</v>
      </c>
      <c r="E35" s="90" t="s">
        <v>96</v>
      </c>
      <c r="F35" s="100">
        <f>SUM(G35:H35)</f>
        <v>0</v>
      </c>
      <c r="G35" s="101"/>
      <c r="H35" s="102"/>
    </row>
    <row r="36" spans="1:8" ht="29.25" customHeight="1">
      <c r="A36" s="93">
        <v>2180</v>
      </c>
      <c r="B36" s="85" t="s">
        <v>73</v>
      </c>
      <c r="C36" s="94">
        <v>8</v>
      </c>
      <c r="D36" s="95">
        <v>0</v>
      </c>
      <c r="E36" s="90" t="s">
        <v>97</v>
      </c>
      <c r="F36" s="96">
        <f>SUM(F38)</f>
        <v>0</v>
      </c>
      <c r="G36" s="96">
        <f>SUM(G38)</f>
        <v>0</v>
      </c>
      <c r="H36" s="96">
        <f>SUM(H38)</f>
        <v>0</v>
      </c>
    </row>
    <row r="37" spans="1:8" s="97" customFormat="1" ht="18.75" customHeight="1">
      <c r="A37" s="93"/>
      <c r="B37" s="85"/>
      <c r="C37" s="94"/>
      <c r="D37" s="95"/>
      <c r="E37" s="90" t="s">
        <v>77</v>
      </c>
      <c r="F37" s="96"/>
      <c r="G37" s="98"/>
      <c r="H37" s="99"/>
    </row>
    <row r="38" spans="1:8" ht="28.5" customHeight="1">
      <c r="A38" s="93">
        <v>2181</v>
      </c>
      <c r="B38" s="85" t="s">
        <v>73</v>
      </c>
      <c r="C38" s="94">
        <v>8</v>
      </c>
      <c r="D38" s="95">
        <v>1</v>
      </c>
      <c r="E38" s="90" t="s">
        <v>97</v>
      </c>
      <c r="F38" s="96">
        <f>SUM(F40:F41)</f>
        <v>0</v>
      </c>
      <c r="G38" s="96">
        <f>SUM(G40:G41)</f>
        <v>0</v>
      </c>
      <c r="H38" s="96">
        <f>SUM(H40:H41)</f>
        <v>0</v>
      </c>
    </row>
    <row r="39" spans="1:8" ht="15">
      <c r="A39" s="93"/>
      <c r="B39" s="85"/>
      <c r="C39" s="94"/>
      <c r="D39" s="95"/>
      <c r="E39" s="104" t="s">
        <v>77</v>
      </c>
      <c r="F39" s="96"/>
      <c r="G39" s="98"/>
      <c r="H39" s="99"/>
    </row>
    <row r="40" spans="1:8" ht="15.75" thickBot="1">
      <c r="A40" s="93">
        <v>2182</v>
      </c>
      <c r="B40" s="85" t="s">
        <v>73</v>
      </c>
      <c r="C40" s="94">
        <v>8</v>
      </c>
      <c r="D40" s="95">
        <v>1</v>
      </c>
      <c r="E40" s="104" t="s">
        <v>98</v>
      </c>
      <c r="F40" s="100">
        <f>SUM(G40:H40)</f>
        <v>0</v>
      </c>
      <c r="G40" s="101"/>
      <c r="H40" s="102"/>
    </row>
    <row r="41" spans="1:8" ht="24.75" thickBot="1">
      <c r="A41" s="93">
        <v>2183</v>
      </c>
      <c r="B41" s="85" t="s">
        <v>73</v>
      </c>
      <c r="C41" s="94">
        <v>8</v>
      </c>
      <c r="D41" s="95">
        <v>1</v>
      </c>
      <c r="E41" s="104" t="s">
        <v>99</v>
      </c>
      <c r="F41" s="100">
        <f>SUM(G41:H41)</f>
        <v>0</v>
      </c>
      <c r="G41" s="101"/>
      <c r="H41" s="102"/>
    </row>
    <row r="42" spans="1:8" ht="15">
      <c r="A42" s="93">
        <v>2185</v>
      </c>
      <c r="B42" s="85" t="s">
        <v>73</v>
      </c>
      <c r="C42" s="94">
        <v>8</v>
      </c>
      <c r="D42" s="95">
        <v>1</v>
      </c>
      <c r="E42" s="104"/>
      <c r="F42" s="96"/>
      <c r="G42" s="98"/>
      <c r="H42" s="99"/>
    </row>
    <row r="43" spans="1:8" s="89" customFormat="1" ht="40.5" customHeight="1">
      <c r="A43" s="93">
        <v>2200</v>
      </c>
      <c r="B43" s="202" t="s">
        <v>100</v>
      </c>
      <c r="C43" s="199">
        <v>0</v>
      </c>
      <c r="D43" s="200">
        <v>0</v>
      </c>
      <c r="E43" s="196" t="s">
        <v>559</v>
      </c>
      <c r="F43" s="201">
        <f>SUM(F45,F48,F51,F54,F57)</f>
        <v>500</v>
      </c>
      <c r="G43" s="201">
        <f>SUM(G45,G48,G51,G54,G57)</f>
        <v>500</v>
      </c>
      <c r="H43" s="201">
        <f>SUM(H45,H48,H51,H54,H57)</f>
        <v>0</v>
      </c>
    </row>
    <row r="44" spans="1:8" ht="11.25" customHeight="1">
      <c r="A44" s="84"/>
      <c r="B44" s="85"/>
      <c r="C44" s="86"/>
      <c r="D44" s="87"/>
      <c r="E44" s="90" t="s">
        <v>5</v>
      </c>
      <c r="F44" s="88"/>
      <c r="G44" s="91"/>
      <c r="H44" s="92"/>
    </row>
    <row r="45" spans="1:8" ht="21" customHeight="1">
      <c r="A45" s="93">
        <v>2210</v>
      </c>
      <c r="B45" s="85" t="s">
        <v>100</v>
      </c>
      <c r="C45" s="94">
        <v>1</v>
      </c>
      <c r="D45" s="95">
        <v>0</v>
      </c>
      <c r="E45" s="90" t="s">
        <v>101</v>
      </c>
      <c r="F45" s="96">
        <f>SUM(F47)</f>
        <v>500</v>
      </c>
      <c r="G45" s="96">
        <f>SUM(G47)</f>
        <v>500</v>
      </c>
      <c r="H45" s="96">
        <f>SUM(H47)</f>
        <v>0</v>
      </c>
    </row>
    <row r="46" spans="1:8" s="97" customFormat="1" ht="10.5" customHeight="1">
      <c r="A46" s="93"/>
      <c r="B46" s="85"/>
      <c r="C46" s="94"/>
      <c r="D46" s="95"/>
      <c r="E46" s="90" t="s">
        <v>77</v>
      </c>
      <c r="F46" s="103"/>
      <c r="G46" s="103"/>
      <c r="H46" s="103"/>
    </row>
    <row r="47" spans="1:8" ht="19.5" customHeight="1" thickBot="1">
      <c r="A47" s="93">
        <v>2211</v>
      </c>
      <c r="B47" s="85" t="s">
        <v>100</v>
      </c>
      <c r="C47" s="94">
        <v>1</v>
      </c>
      <c r="D47" s="95">
        <v>1</v>
      </c>
      <c r="E47" s="90" t="s">
        <v>102</v>
      </c>
      <c r="F47" s="100">
        <f>SUM(G47:H47)</f>
        <v>500</v>
      </c>
      <c r="G47" s="101">
        <v>500</v>
      </c>
      <c r="H47" s="102"/>
    </row>
    <row r="48" spans="1:8" ht="17.25" customHeight="1">
      <c r="A48" s="93">
        <v>2220</v>
      </c>
      <c r="B48" s="85" t="s">
        <v>100</v>
      </c>
      <c r="C48" s="94">
        <v>2</v>
      </c>
      <c r="D48" s="95">
        <v>0</v>
      </c>
      <c r="E48" s="90" t="s">
        <v>103</v>
      </c>
      <c r="F48" s="96">
        <f>SUM(F50)</f>
        <v>0</v>
      </c>
      <c r="G48" s="96">
        <f>SUM(G50)</f>
        <v>0</v>
      </c>
      <c r="H48" s="96">
        <f>SUM(H50)</f>
        <v>0</v>
      </c>
    </row>
    <row r="49" spans="1:8" s="97" customFormat="1" ht="10.5" customHeight="1">
      <c r="A49" s="93"/>
      <c r="B49" s="85"/>
      <c r="C49" s="94"/>
      <c r="D49" s="95"/>
      <c r="E49" s="90" t="s">
        <v>77</v>
      </c>
      <c r="F49" s="103"/>
      <c r="G49" s="103"/>
      <c r="H49" s="103"/>
    </row>
    <row r="50" spans="1:8" ht="15.75" customHeight="1" thickBot="1">
      <c r="A50" s="93">
        <v>2221</v>
      </c>
      <c r="B50" s="85" t="s">
        <v>100</v>
      </c>
      <c r="C50" s="94">
        <v>2</v>
      </c>
      <c r="D50" s="95">
        <v>1</v>
      </c>
      <c r="E50" s="90" t="s">
        <v>104</v>
      </c>
      <c r="F50" s="100">
        <f>SUM(G50:H50)</f>
        <v>0</v>
      </c>
      <c r="G50" s="101"/>
      <c r="H50" s="102"/>
    </row>
    <row r="51" spans="1:8" ht="17.25" customHeight="1">
      <c r="A51" s="93">
        <v>2230</v>
      </c>
      <c r="B51" s="85" t="s">
        <v>100</v>
      </c>
      <c r="C51" s="94">
        <v>3</v>
      </c>
      <c r="D51" s="95">
        <v>0</v>
      </c>
      <c r="E51" s="90" t="s">
        <v>105</v>
      </c>
      <c r="F51" s="96">
        <f>SUM(F53)</f>
        <v>0</v>
      </c>
      <c r="G51" s="96">
        <f>SUM(G53)</f>
        <v>0</v>
      </c>
      <c r="H51" s="96">
        <f>SUM(H53)</f>
        <v>0</v>
      </c>
    </row>
    <row r="52" spans="1:8" s="97" customFormat="1" ht="14.25" customHeight="1">
      <c r="A52" s="93"/>
      <c r="B52" s="85"/>
      <c r="C52" s="94"/>
      <c r="D52" s="95"/>
      <c r="E52" s="90" t="s">
        <v>77</v>
      </c>
      <c r="F52" s="103"/>
      <c r="G52" s="103"/>
      <c r="H52" s="103"/>
    </row>
    <row r="53" spans="1:8" ht="19.5" customHeight="1" thickBot="1">
      <c r="A53" s="93">
        <v>2231</v>
      </c>
      <c r="B53" s="85" t="s">
        <v>100</v>
      </c>
      <c r="C53" s="94">
        <v>3</v>
      </c>
      <c r="D53" s="95">
        <v>1</v>
      </c>
      <c r="E53" s="90" t="s">
        <v>106</v>
      </c>
      <c r="F53" s="100">
        <f>SUM(G53:H53)</f>
        <v>0</v>
      </c>
      <c r="G53" s="101"/>
      <c r="H53" s="102"/>
    </row>
    <row r="54" spans="1:8" ht="31.5" customHeight="1">
      <c r="A54" s="93">
        <v>2240</v>
      </c>
      <c r="B54" s="85" t="s">
        <v>100</v>
      </c>
      <c r="C54" s="94">
        <v>4</v>
      </c>
      <c r="D54" s="95">
        <v>0</v>
      </c>
      <c r="E54" s="90" t="s">
        <v>107</v>
      </c>
      <c r="F54" s="96">
        <f>SUM(F56)</f>
        <v>0</v>
      </c>
      <c r="G54" s="96">
        <f>SUM(G56)</f>
        <v>0</v>
      </c>
      <c r="H54" s="96">
        <f>SUM(H56)</f>
        <v>0</v>
      </c>
    </row>
    <row r="55" spans="1:8" s="97" customFormat="1" ht="15.75" customHeight="1">
      <c r="A55" s="93"/>
      <c r="B55" s="94"/>
      <c r="C55" s="94"/>
      <c r="D55" s="95"/>
      <c r="E55" s="90" t="s">
        <v>77</v>
      </c>
      <c r="F55" s="103"/>
      <c r="G55" s="103"/>
      <c r="H55" s="103"/>
    </row>
    <row r="56" spans="1:8" ht="30" customHeight="1" thickBot="1">
      <c r="A56" s="93">
        <v>2241</v>
      </c>
      <c r="B56" s="85" t="s">
        <v>100</v>
      </c>
      <c r="C56" s="94">
        <v>4</v>
      </c>
      <c r="D56" s="95">
        <v>1</v>
      </c>
      <c r="E56" s="90" t="s">
        <v>107</v>
      </c>
      <c r="F56" s="100">
        <f>SUM(G56:H56)</f>
        <v>0</v>
      </c>
      <c r="G56" s="101"/>
      <c r="H56" s="102"/>
    </row>
    <row r="57" spans="1:8" ht="20.25" customHeight="1">
      <c r="A57" s="93">
        <v>2250</v>
      </c>
      <c r="B57" s="85" t="s">
        <v>100</v>
      </c>
      <c r="C57" s="94">
        <v>5</v>
      </c>
      <c r="D57" s="95">
        <v>0</v>
      </c>
      <c r="E57" s="90" t="s">
        <v>108</v>
      </c>
      <c r="F57" s="96">
        <f>SUM(F59)</f>
        <v>0</v>
      </c>
      <c r="G57" s="96">
        <f>SUM(G59)</f>
        <v>0</v>
      </c>
      <c r="H57" s="96">
        <f>SUM(H59)</f>
        <v>0</v>
      </c>
    </row>
    <row r="58" spans="1:8" s="97" customFormat="1" ht="13.5" customHeight="1">
      <c r="A58" s="93"/>
      <c r="B58" s="85"/>
      <c r="C58" s="94"/>
      <c r="D58" s="95"/>
      <c r="E58" s="90" t="s">
        <v>77</v>
      </c>
      <c r="F58" s="103"/>
      <c r="G58" s="103"/>
      <c r="H58" s="103"/>
    </row>
    <row r="59" spans="1:8" ht="18.75" customHeight="1" thickBot="1">
      <c r="A59" s="93">
        <v>2251</v>
      </c>
      <c r="B59" s="94" t="s">
        <v>100</v>
      </c>
      <c r="C59" s="94">
        <v>5</v>
      </c>
      <c r="D59" s="95">
        <v>1</v>
      </c>
      <c r="E59" s="90" t="s">
        <v>108</v>
      </c>
      <c r="F59" s="100">
        <f>SUM(G59:H59)</f>
        <v>0</v>
      </c>
      <c r="G59" s="101"/>
      <c r="H59" s="102"/>
    </row>
    <row r="60" spans="1:8" s="89" customFormat="1" ht="51" customHeight="1">
      <c r="A60" s="93">
        <v>2300</v>
      </c>
      <c r="B60" s="198" t="s">
        <v>109</v>
      </c>
      <c r="C60" s="199">
        <v>0</v>
      </c>
      <c r="D60" s="200">
        <v>0</v>
      </c>
      <c r="E60" s="197" t="s">
        <v>561</v>
      </c>
      <c r="F60" s="201">
        <f>SUM(F62,F67,F70,F74,F77,F80,F83)</f>
        <v>0</v>
      </c>
      <c r="G60" s="201">
        <f>SUM(G62,G67,G70,G74,G77,G80,G83)</f>
        <v>0</v>
      </c>
      <c r="H60" s="201">
        <f>SUM(H62,H67,H70,H74,H77,H80,H83)</f>
        <v>0</v>
      </c>
    </row>
    <row r="61" spans="1:8" ht="11.25" customHeight="1">
      <c r="A61" s="84"/>
      <c r="B61" s="85"/>
      <c r="C61" s="86"/>
      <c r="D61" s="87"/>
      <c r="E61" s="90" t="s">
        <v>5</v>
      </c>
      <c r="F61" s="88"/>
      <c r="G61" s="91"/>
      <c r="H61" s="92"/>
    </row>
    <row r="62" spans="1:8" ht="19.5" customHeight="1">
      <c r="A62" s="93">
        <v>2310</v>
      </c>
      <c r="B62" s="105" t="s">
        <v>109</v>
      </c>
      <c r="C62" s="94">
        <v>1</v>
      </c>
      <c r="D62" s="95">
        <v>0</v>
      </c>
      <c r="E62" s="90" t="s">
        <v>110</v>
      </c>
      <c r="F62" s="96">
        <f>SUM(F64:F66)</f>
        <v>0</v>
      </c>
      <c r="G62" s="96">
        <f>SUM(G64:G66)</f>
        <v>0</v>
      </c>
      <c r="H62" s="96">
        <f>SUM(H64:H66)</f>
        <v>0</v>
      </c>
    </row>
    <row r="63" spans="1:8" s="97" customFormat="1" ht="12.75" customHeight="1">
      <c r="A63" s="93"/>
      <c r="B63" s="85"/>
      <c r="C63" s="94"/>
      <c r="D63" s="95"/>
      <c r="E63" s="90" t="s">
        <v>77</v>
      </c>
      <c r="F63" s="96"/>
      <c r="G63" s="98"/>
      <c r="H63" s="99"/>
    </row>
    <row r="64" spans="1:8" ht="21.75" customHeight="1" thickBot="1">
      <c r="A64" s="93">
        <v>2311</v>
      </c>
      <c r="B64" s="105" t="s">
        <v>109</v>
      </c>
      <c r="C64" s="94">
        <v>1</v>
      </c>
      <c r="D64" s="95">
        <v>1</v>
      </c>
      <c r="E64" s="90" t="s">
        <v>111</v>
      </c>
      <c r="F64" s="100">
        <f>SUM(G64:H64)</f>
        <v>0</v>
      </c>
      <c r="G64" s="101"/>
      <c r="H64" s="102"/>
    </row>
    <row r="65" spans="1:8" ht="15.75" thickBot="1">
      <c r="A65" s="93">
        <v>2312</v>
      </c>
      <c r="B65" s="105" t="s">
        <v>109</v>
      </c>
      <c r="C65" s="94">
        <v>1</v>
      </c>
      <c r="D65" s="95">
        <v>2</v>
      </c>
      <c r="E65" s="90" t="s">
        <v>112</v>
      </c>
      <c r="F65" s="100">
        <f>SUM(G65:H65)</f>
        <v>0</v>
      </c>
      <c r="G65" s="101"/>
      <c r="H65" s="102"/>
    </row>
    <row r="66" spans="1:8" ht="15.75" thickBot="1">
      <c r="A66" s="93">
        <v>2313</v>
      </c>
      <c r="B66" s="105" t="s">
        <v>109</v>
      </c>
      <c r="C66" s="94">
        <v>1</v>
      </c>
      <c r="D66" s="95">
        <v>3</v>
      </c>
      <c r="E66" s="90" t="s">
        <v>113</v>
      </c>
      <c r="F66" s="100">
        <f>SUM(G66:H66)</f>
        <v>0</v>
      </c>
      <c r="G66" s="101"/>
      <c r="H66" s="102"/>
    </row>
    <row r="67" spans="1:8" ht="19.5" customHeight="1">
      <c r="A67" s="93">
        <v>2320</v>
      </c>
      <c r="B67" s="105" t="s">
        <v>109</v>
      </c>
      <c r="C67" s="94">
        <v>2</v>
      </c>
      <c r="D67" s="95">
        <v>0</v>
      </c>
      <c r="E67" s="90" t="s">
        <v>114</v>
      </c>
      <c r="F67" s="96">
        <f>SUM(F69)</f>
        <v>0</v>
      </c>
      <c r="G67" s="96">
        <f>SUM(G69)</f>
        <v>0</v>
      </c>
      <c r="H67" s="96">
        <f>SUM(H69)</f>
        <v>0</v>
      </c>
    </row>
    <row r="68" spans="1:8" s="97" customFormat="1" ht="14.25" customHeight="1">
      <c r="A68" s="93"/>
      <c r="B68" s="85"/>
      <c r="C68" s="94"/>
      <c r="D68" s="95"/>
      <c r="E68" s="90" t="s">
        <v>77</v>
      </c>
      <c r="F68" s="103"/>
      <c r="G68" s="103"/>
      <c r="H68" s="103"/>
    </row>
    <row r="69" spans="1:8" ht="15.75" customHeight="1" thickBot="1">
      <c r="A69" s="93">
        <v>2321</v>
      </c>
      <c r="B69" s="105" t="s">
        <v>109</v>
      </c>
      <c r="C69" s="94">
        <v>2</v>
      </c>
      <c r="D69" s="95">
        <v>1</v>
      </c>
      <c r="E69" s="90" t="s">
        <v>115</v>
      </c>
      <c r="F69" s="100">
        <f>SUM(G69:H69)</f>
        <v>0</v>
      </c>
      <c r="G69" s="101"/>
      <c r="H69" s="102"/>
    </row>
    <row r="70" spans="1:8" ht="26.25" customHeight="1">
      <c r="A70" s="93">
        <v>2330</v>
      </c>
      <c r="B70" s="105" t="s">
        <v>109</v>
      </c>
      <c r="C70" s="94">
        <v>3</v>
      </c>
      <c r="D70" s="95">
        <v>0</v>
      </c>
      <c r="E70" s="90" t="s">
        <v>116</v>
      </c>
      <c r="F70" s="96">
        <f>SUM(F72:F73)</f>
        <v>0</v>
      </c>
      <c r="G70" s="96">
        <f>SUM(G72:G73)</f>
        <v>0</v>
      </c>
      <c r="H70" s="96">
        <f>SUM(H72:H73)</f>
        <v>0</v>
      </c>
    </row>
    <row r="71" spans="1:8" s="97" customFormat="1" ht="16.5" customHeight="1">
      <c r="A71" s="93"/>
      <c r="B71" s="85"/>
      <c r="C71" s="94"/>
      <c r="D71" s="95"/>
      <c r="E71" s="90" t="s">
        <v>77</v>
      </c>
      <c r="F71" s="96"/>
      <c r="G71" s="98"/>
      <c r="H71" s="99"/>
    </row>
    <row r="72" spans="1:8" ht="20.25" customHeight="1" thickBot="1">
      <c r="A72" s="93">
        <v>2331</v>
      </c>
      <c r="B72" s="105" t="s">
        <v>109</v>
      </c>
      <c r="C72" s="94">
        <v>3</v>
      </c>
      <c r="D72" s="95">
        <v>1</v>
      </c>
      <c r="E72" s="90" t="s">
        <v>117</v>
      </c>
      <c r="F72" s="100">
        <f>SUM(G72:H72)</f>
        <v>0</v>
      </c>
      <c r="G72" s="101"/>
      <c r="H72" s="102"/>
    </row>
    <row r="73" spans="1:8" ht="15.75" thickBot="1">
      <c r="A73" s="93">
        <v>2332</v>
      </c>
      <c r="B73" s="105" t="s">
        <v>109</v>
      </c>
      <c r="C73" s="94">
        <v>3</v>
      </c>
      <c r="D73" s="95">
        <v>2</v>
      </c>
      <c r="E73" s="90" t="s">
        <v>118</v>
      </c>
      <c r="F73" s="100">
        <f>SUM(G73:H73)</f>
        <v>0</v>
      </c>
      <c r="G73" s="101"/>
      <c r="H73" s="102"/>
    </row>
    <row r="74" spans="1:8" ht="15">
      <c r="A74" s="93">
        <v>2340</v>
      </c>
      <c r="B74" s="105" t="s">
        <v>109</v>
      </c>
      <c r="C74" s="94">
        <v>4</v>
      </c>
      <c r="D74" s="95">
        <v>0</v>
      </c>
      <c r="E74" s="90" t="s">
        <v>119</v>
      </c>
      <c r="F74" s="96">
        <f>SUM(F76)</f>
        <v>0</v>
      </c>
      <c r="G74" s="96">
        <f>SUM(G76)</f>
        <v>0</v>
      </c>
      <c r="H74" s="96">
        <f>SUM(H76)</f>
        <v>0</v>
      </c>
    </row>
    <row r="75" spans="1:8" s="97" customFormat="1" ht="14.25" customHeight="1">
      <c r="A75" s="93"/>
      <c r="B75" s="85"/>
      <c r="C75" s="94"/>
      <c r="D75" s="95"/>
      <c r="E75" s="90" t="s">
        <v>77</v>
      </c>
      <c r="F75" s="103"/>
      <c r="G75" s="103"/>
      <c r="H75" s="103"/>
    </row>
    <row r="76" spans="1:8" ht="15.75" thickBot="1">
      <c r="A76" s="93">
        <v>2341</v>
      </c>
      <c r="B76" s="105" t="s">
        <v>109</v>
      </c>
      <c r="C76" s="94">
        <v>4</v>
      </c>
      <c r="D76" s="95">
        <v>1</v>
      </c>
      <c r="E76" s="90" t="s">
        <v>119</v>
      </c>
      <c r="F76" s="100">
        <f>SUM(G76:H76)</f>
        <v>0</v>
      </c>
      <c r="G76" s="101"/>
      <c r="H76" s="102"/>
    </row>
    <row r="77" spans="1:8" ht="14.25" customHeight="1">
      <c r="A77" s="93">
        <v>2350</v>
      </c>
      <c r="B77" s="105" t="s">
        <v>109</v>
      </c>
      <c r="C77" s="94">
        <v>5</v>
      </c>
      <c r="D77" s="95">
        <v>0</v>
      </c>
      <c r="E77" s="90" t="s">
        <v>120</v>
      </c>
      <c r="F77" s="96">
        <f>SUM(F79)</f>
        <v>0</v>
      </c>
      <c r="G77" s="96">
        <f>SUM(G79)</f>
        <v>0</v>
      </c>
      <c r="H77" s="96">
        <f>SUM(H79)</f>
        <v>0</v>
      </c>
    </row>
    <row r="78" spans="1:8" s="97" customFormat="1" ht="14.25" customHeight="1">
      <c r="A78" s="93"/>
      <c r="B78" s="85"/>
      <c r="C78" s="94"/>
      <c r="D78" s="95"/>
      <c r="E78" s="90" t="s">
        <v>77</v>
      </c>
      <c r="F78" s="103"/>
      <c r="G78" s="103"/>
      <c r="H78" s="103"/>
    </row>
    <row r="79" spans="1:8" ht="18" customHeight="1" thickBot="1">
      <c r="A79" s="93">
        <v>2351</v>
      </c>
      <c r="B79" s="105" t="s">
        <v>109</v>
      </c>
      <c r="C79" s="94">
        <v>5</v>
      </c>
      <c r="D79" s="95">
        <v>1</v>
      </c>
      <c r="E79" s="90" t="s">
        <v>121</v>
      </c>
      <c r="F79" s="100">
        <f>SUM(G79:H79)</f>
        <v>0</v>
      </c>
      <c r="G79" s="101"/>
      <c r="H79" s="102"/>
    </row>
    <row r="80" spans="1:8" ht="30" customHeight="1">
      <c r="A80" s="93">
        <v>2360</v>
      </c>
      <c r="B80" s="105" t="s">
        <v>109</v>
      </c>
      <c r="C80" s="94">
        <v>6</v>
      </c>
      <c r="D80" s="95">
        <v>0</v>
      </c>
      <c r="E80" s="90" t="s">
        <v>122</v>
      </c>
      <c r="F80" s="96">
        <f>SUM(F82)</f>
        <v>0</v>
      </c>
      <c r="G80" s="96">
        <f>SUM(G82)</f>
        <v>0</v>
      </c>
      <c r="H80" s="96">
        <f>SUM(H82)</f>
        <v>0</v>
      </c>
    </row>
    <row r="81" spans="1:8" s="97" customFormat="1" ht="13.5" customHeight="1">
      <c r="A81" s="93"/>
      <c r="B81" s="85"/>
      <c r="C81" s="94"/>
      <c r="D81" s="95"/>
      <c r="E81" s="90" t="s">
        <v>77</v>
      </c>
      <c r="F81" s="103"/>
      <c r="G81" s="103"/>
      <c r="H81" s="103"/>
    </row>
    <row r="82" spans="1:8" ht="28.5" customHeight="1" thickBot="1">
      <c r="A82" s="93">
        <v>2361</v>
      </c>
      <c r="B82" s="105" t="s">
        <v>109</v>
      </c>
      <c r="C82" s="94">
        <v>6</v>
      </c>
      <c r="D82" s="95">
        <v>1</v>
      </c>
      <c r="E82" s="90" t="s">
        <v>122</v>
      </c>
      <c r="F82" s="100">
        <f>SUM(G82:H82)</f>
        <v>0</v>
      </c>
      <c r="G82" s="101"/>
      <c r="H82" s="102"/>
    </row>
    <row r="83" spans="1:8" ht="14.25" customHeight="1">
      <c r="A83" s="93">
        <v>2370</v>
      </c>
      <c r="B83" s="105" t="s">
        <v>109</v>
      </c>
      <c r="C83" s="94">
        <v>7</v>
      </c>
      <c r="D83" s="95">
        <v>0</v>
      </c>
      <c r="E83" s="90" t="s">
        <v>123</v>
      </c>
      <c r="F83" s="96">
        <f>SUM(F85)</f>
        <v>0</v>
      </c>
      <c r="G83" s="96">
        <f>SUM(G85)</f>
        <v>0</v>
      </c>
      <c r="H83" s="96">
        <f>SUM(H85)</f>
        <v>0</v>
      </c>
    </row>
    <row r="84" spans="1:8" s="97" customFormat="1" ht="12.75" customHeight="1">
      <c r="A84" s="93"/>
      <c r="B84" s="85"/>
      <c r="C84" s="94"/>
      <c r="D84" s="95"/>
      <c r="E84" s="90" t="s">
        <v>77</v>
      </c>
      <c r="F84" s="103"/>
      <c r="G84" s="103"/>
      <c r="H84" s="103"/>
    </row>
    <row r="85" spans="1:8" ht="14.25" customHeight="1" thickBot="1">
      <c r="A85" s="93">
        <v>2371</v>
      </c>
      <c r="B85" s="105" t="s">
        <v>109</v>
      </c>
      <c r="C85" s="94">
        <v>7</v>
      </c>
      <c r="D85" s="95">
        <v>1</v>
      </c>
      <c r="E85" s="90" t="s">
        <v>124</v>
      </c>
      <c r="F85" s="100">
        <f>SUM(G85:H85)</f>
        <v>0</v>
      </c>
      <c r="G85" s="101"/>
      <c r="H85" s="102"/>
    </row>
    <row r="86" spans="1:8" s="89" customFormat="1" ht="45" customHeight="1">
      <c r="A86" s="93">
        <v>2400</v>
      </c>
      <c r="B86" s="198" t="s">
        <v>125</v>
      </c>
      <c r="C86" s="199">
        <v>0</v>
      </c>
      <c r="D86" s="200">
        <v>0</v>
      </c>
      <c r="E86" s="197" t="s">
        <v>562</v>
      </c>
      <c r="F86" s="201">
        <f>SUM(F88,F92,F98,F106,F111,F118,F121,F127,F136)</f>
        <v>-1000</v>
      </c>
      <c r="G86" s="201">
        <f>SUM(G88,G92,G98,G106,G111,G118,G121,G127,G136)</f>
        <v>0</v>
      </c>
      <c r="H86" s="201">
        <f>SUM(H88,H92,H98,H106,H111,H118,H121,H127,H136)</f>
        <v>-1000</v>
      </c>
    </row>
    <row r="87" spans="1:8" ht="11.25" customHeight="1">
      <c r="A87" s="84"/>
      <c r="B87" s="85"/>
      <c r="C87" s="86"/>
      <c r="D87" s="87"/>
      <c r="E87" s="90" t="s">
        <v>5</v>
      </c>
      <c r="F87" s="88"/>
      <c r="G87" s="91"/>
      <c r="H87" s="92"/>
    </row>
    <row r="88" spans="1:8" ht="26.25" customHeight="1">
      <c r="A88" s="93">
        <v>2410</v>
      </c>
      <c r="B88" s="105" t="s">
        <v>125</v>
      </c>
      <c r="C88" s="94">
        <v>1</v>
      </c>
      <c r="D88" s="95">
        <v>0</v>
      </c>
      <c r="E88" s="90" t="s">
        <v>126</v>
      </c>
      <c r="F88" s="96">
        <f>SUM(F90:F91)</f>
        <v>0</v>
      </c>
      <c r="G88" s="96">
        <f>SUM(G90:G91)</f>
        <v>0</v>
      </c>
      <c r="H88" s="96">
        <f>SUM(H90:H91)</f>
        <v>0</v>
      </c>
    </row>
    <row r="89" spans="1:8" s="97" customFormat="1" ht="13.5" customHeight="1">
      <c r="A89" s="93"/>
      <c r="B89" s="85"/>
      <c r="C89" s="94"/>
      <c r="D89" s="95"/>
      <c r="E89" s="90" t="s">
        <v>77</v>
      </c>
      <c r="F89" s="96"/>
      <c r="G89" s="98"/>
      <c r="H89" s="99"/>
    </row>
    <row r="90" spans="1:8" ht="29.25" customHeight="1" thickBot="1">
      <c r="A90" s="93">
        <v>2411</v>
      </c>
      <c r="B90" s="105" t="s">
        <v>125</v>
      </c>
      <c r="C90" s="94">
        <v>1</v>
      </c>
      <c r="D90" s="95">
        <v>1</v>
      </c>
      <c r="E90" s="90" t="s">
        <v>127</v>
      </c>
      <c r="F90" s="100">
        <f>SUM(G90:H90)</f>
        <v>0</v>
      </c>
      <c r="G90" s="101"/>
      <c r="H90" s="102"/>
    </row>
    <row r="91" spans="1:8" ht="27" customHeight="1" thickBot="1">
      <c r="A91" s="93">
        <v>2412</v>
      </c>
      <c r="B91" s="105" t="s">
        <v>125</v>
      </c>
      <c r="C91" s="94">
        <v>1</v>
      </c>
      <c r="D91" s="95">
        <v>2</v>
      </c>
      <c r="E91" s="90" t="s">
        <v>128</v>
      </c>
      <c r="F91" s="100">
        <f>SUM(G91:H91)</f>
        <v>0</v>
      </c>
      <c r="G91" s="101"/>
      <c r="H91" s="102"/>
    </row>
    <row r="92" spans="1:8" ht="24.75" customHeight="1">
      <c r="A92" s="93">
        <v>2420</v>
      </c>
      <c r="B92" s="105" t="s">
        <v>125</v>
      </c>
      <c r="C92" s="94">
        <v>2</v>
      </c>
      <c r="D92" s="95">
        <v>0</v>
      </c>
      <c r="E92" s="90" t="s">
        <v>129</v>
      </c>
      <c r="F92" s="96">
        <f>SUM(F94:F97)</f>
        <v>0</v>
      </c>
      <c r="G92" s="96">
        <f>SUM(G94:G97)</f>
        <v>0</v>
      </c>
      <c r="H92" s="96">
        <f>SUM(H94:H97)</f>
        <v>0</v>
      </c>
    </row>
    <row r="93" spans="1:8" s="97" customFormat="1" ht="13.5" customHeight="1">
      <c r="A93" s="93"/>
      <c r="B93" s="85"/>
      <c r="C93" s="94"/>
      <c r="D93" s="95"/>
      <c r="E93" s="90" t="s">
        <v>77</v>
      </c>
      <c r="F93" s="96"/>
      <c r="G93" s="98"/>
      <c r="H93" s="99"/>
    </row>
    <row r="94" spans="1:8" ht="16.5" customHeight="1" thickBot="1">
      <c r="A94" s="93">
        <v>2421</v>
      </c>
      <c r="B94" s="105" t="s">
        <v>125</v>
      </c>
      <c r="C94" s="94">
        <v>2</v>
      </c>
      <c r="D94" s="95">
        <v>1</v>
      </c>
      <c r="E94" s="90" t="s">
        <v>130</v>
      </c>
      <c r="F94" s="100">
        <f>SUM(G94:H94)</f>
        <v>0</v>
      </c>
      <c r="G94" s="101"/>
      <c r="H94" s="102"/>
    </row>
    <row r="95" spans="1:8" ht="17.25" customHeight="1" thickBot="1">
      <c r="A95" s="93">
        <v>2422</v>
      </c>
      <c r="B95" s="105" t="s">
        <v>125</v>
      </c>
      <c r="C95" s="94">
        <v>2</v>
      </c>
      <c r="D95" s="95">
        <v>2</v>
      </c>
      <c r="E95" s="90" t="s">
        <v>131</v>
      </c>
      <c r="F95" s="100">
        <f>SUM(G95:H95)</f>
        <v>0</v>
      </c>
      <c r="G95" s="101"/>
      <c r="H95" s="102"/>
    </row>
    <row r="96" spans="1:8" ht="21" customHeight="1" thickBot="1">
      <c r="A96" s="93">
        <v>2423</v>
      </c>
      <c r="B96" s="105" t="s">
        <v>125</v>
      </c>
      <c r="C96" s="94">
        <v>2</v>
      </c>
      <c r="D96" s="95">
        <v>3</v>
      </c>
      <c r="E96" s="90" t="s">
        <v>132</v>
      </c>
      <c r="F96" s="100">
        <f>SUM(G96:H96)</f>
        <v>0</v>
      </c>
      <c r="G96" s="101"/>
      <c r="H96" s="102"/>
    </row>
    <row r="97" spans="1:8" ht="15.75" thickBot="1">
      <c r="A97" s="93">
        <v>2424</v>
      </c>
      <c r="B97" s="105" t="s">
        <v>125</v>
      </c>
      <c r="C97" s="94">
        <v>2</v>
      </c>
      <c r="D97" s="95">
        <v>4</v>
      </c>
      <c r="E97" s="90" t="s">
        <v>133</v>
      </c>
      <c r="F97" s="100">
        <f>SUM(G97:H97)</f>
        <v>0</v>
      </c>
      <c r="G97" s="101"/>
      <c r="H97" s="102"/>
    </row>
    <row r="98" spans="1:8" ht="14.25" customHeight="1">
      <c r="A98" s="93">
        <v>2430</v>
      </c>
      <c r="B98" s="105" t="s">
        <v>125</v>
      </c>
      <c r="C98" s="94">
        <v>3</v>
      </c>
      <c r="D98" s="95">
        <v>0</v>
      </c>
      <c r="E98" s="90" t="s">
        <v>134</v>
      </c>
      <c r="F98" s="96">
        <f>SUM(F100:F105)</f>
        <v>0</v>
      </c>
      <c r="G98" s="96">
        <f>SUM(G100:G105)</f>
        <v>0</v>
      </c>
      <c r="H98" s="96">
        <f>SUM(H100:H105)</f>
        <v>0</v>
      </c>
    </row>
    <row r="99" spans="1:8" s="97" customFormat="1" ht="13.5" customHeight="1">
      <c r="A99" s="93"/>
      <c r="B99" s="85"/>
      <c r="C99" s="94"/>
      <c r="D99" s="95"/>
      <c r="E99" s="90" t="s">
        <v>77</v>
      </c>
      <c r="F99" s="96"/>
      <c r="G99" s="98"/>
      <c r="H99" s="99"/>
    </row>
    <row r="100" spans="1:8" ht="15.75" customHeight="1" thickBot="1">
      <c r="A100" s="93">
        <v>2431</v>
      </c>
      <c r="B100" s="105" t="s">
        <v>125</v>
      </c>
      <c r="C100" s="94">
        <v>3</v>
      </c>
      <c r="D100" s="95">
        <v>1</v>
      </c>
      <c r="E100" s="90" t="s">
        <v>135</v>
      </c>
      <c r="F100" s="100">
        <f aca="true" t="shared" si="0" ref="F100:F105">SUM(G100:H100)</f>
        <v>0</v>
      </c>
      <c r="G100" s="98"/>
      <c r="H100" s="99"/>
    </row>
    <row r="101" spans="1:8" ht="15" customHeight="1" thickBot="1">
      <c r="A101" s="93">
        <v>2432</v>
      </c>
      <c r="B101" s="105" t="s">
        <v>125</v>
      </c>
      <c r="C101" s="94">
        <v>3</v>
      </c>
      <c r="D101" s="95">
        <v>2</v>
      </c>
      <c r="E101" s="90" t="s">
        <v>136</v>
      </c>
      <c r="F101" s="100">
        <f t="shared" si="0"/>
        <v>0</v>
      </c>
      <c r="G101" s="98"/>
      <c r="H101" s="99"/>
    </row>
    <row r="102" spans="1:8" ht="15" customHeight="1" thickBot="1">
      <c r="A102" s="93">
        <v>2433</v>
      </c>
      <c r="B102" s="105" t="s">
        <v>125</v>
      </c>
      <c r="C102" s="94">
        <v>3</v>
      </c>
      <c r="D102" s="95">
        <v>3</v>
      </c>
      <c r="E102" s="90" t="s">
        <v>137</v>
      </c>
      <c r="F102" s="100">
        <f t="shared" si="0"/>
        <v>0</v>
      </c>
      <c r="G102" s="98"/>
      <c r="H102" s="99"/>
    </row>
    <row r="103" spans="1:8" ht="21" customHeight="1" thickBot="1">
      <c r="A103" s="93">
        <v>2434</v>
      </c>
      <c r="B103" s="105" t="s">
        <v>125</v>
      </c>
      <c r="C103" s="94">
        <v>3</v>
      </c>
      <c r="D103" s="95">
        <v>4</v>
      </c>
      <c r="E103" s="90" t="s">
        <v>138</v>
      </c>
      <c r="F103" s="100">
        <f t="shared" si="0"/>
        <v>0</v>
      </c>
      <c r="G103" s="98"/>
      <c r="H103" s="99"/>
    </row>
    <row r="104" spans="1:8" ht="15" customHeight="1" thickBot="1">
      <c r="A104" s="93">
        <v>2435</v>
      </c>
      <c r="B104" s="105" t="s">
        <v>125</v>
      </c>
      <c r="C104" s="94">
        <v>3</v>
      </c>
      <c r="D104" s="95">
        <v>5</v>
      </c>
      <c r="E104" s="90" t="s">
        <v>139</v>
      </c>
      <c r="F104" s="100">
        <f t="shared" si="0"/>
        <v>0</v>
      </c>
      <c r="G104" s="98"/>
      <c r="H104" s="99"/>
    </row>
    <row r="105" spans="1:8" ht="14.25" customHeight="1" thickBot="1">
      <c r="A105" s="93">
        <v>2436</v>
      </c>
      <c r="B105" s="105" t="s">
        <v>125</v>
      </c>
      <c r="C105" s="94">
        <v>3</v>
      </c>
      <c r="D105" s="95">
        <v>6</v>
      </c>
      <c r="E105" s="90" t="s">
        <v>140</v>
      </c>
      <c r="F105" s="100">
        <f t="shared" si="0"/>
        <v>0</v>
      </c>
      <c r="G105" s="98"/>
      <c r="H105" s="99"/>
    </row>
    <row r="106" spans="1:8" ht="27" customHeight="1">
      <c r="A106" s="93">
        <v>2440</v>
      </c>
      <c r="B106" s="105" t="s">
        <v>125</v>
      </c>
      <c r="C106" s="94">
        <v>4</v>
      </c>
      <c r="D106" s="95">
        <v>0</v>
      </c>
      <c r="E106" s="90" t="s">
        <v>141</v>
      </c>
      <c r="F106" s="96">
        <f>SUM(F108:F110)</f>
        <v>0</v>
      </c>
      <c r="G106" s="96">
        <f>SUM(G108:G110)</f>
        <v>0</v>
      </c>
      <c r="H106" s="96">
        <f>SUM(H108:H110)</f>
        <v>0</v>
      </c>
    </row>
    <row r="107" spans="1:8" s="97" customFormat="1" ht="14.25" customHeight="1">
      <c r="A107" s="93"/>
      <c r="B107" s="85"/>
      <c r="C107" s="94"/>
      <c r="D107" s="95"/>
      <c r="E107" s="90" t="s">
        <v>77</v>
      </c>
      <c r="F107" s="96"/>
      <c r="G107" s="98"/>
      <c r="H107" s="99"/>
    </row>
    <row r="108" spans="1:8" ht="27.75" customHeight="1" thickBot="1">
      <c r="A108" s="93">
        <v>2441</v>
      </c>
      <c r="B108" s="105" t="s">
        <v>125</v>
      </c>
      <c r="C108" s="94">
        <v>4</v>
      </c>
      <c r="D108" s="95">
        <v>1</v>
      </c>
      <c r="E108" s="90" t="s">
        <v>142</v>
      </c>
      <c r="F108" s="100">
        <f>SUM(G108:H108)</f>
        <v>0</v>
      </c>
      <c r="G108" s="98"/>
      <c r="H108" s="99"/>
    </row>
    <row r="109" spans="1:8" ht="20.25" customHeight="1" thickBot="1">
      <c r="A109" s="93">
        <v>2442</v>
      </c>
      <c r="B109" s="105" t="s">
        <v>125</v>
      </c>
      <c r="C109" s="94">
        <v>4</v>
      </c>
      <c r="D109" s="95">
        <v>2</v>
      </c>
      <c r="E109" s="90" t="s">
        <v>143</v>
      </c>
      <c r="F109" s="100">
        <f>SUM(G109:H109)</f>
        <v>0</v>
      </c>
      <c r="G109" s="98"/>
      <c r="H109" s="99"/>
    </row>
    <row r="110" spans="1:8" ht="15" customHeight="1" thickBot="1">
      <c r="A110" s="93">
        <v>2443</v>
      </c>
      <c r="B110" s="105" t="s">
        <v>125</v>
      </c>
      <c r="C110" s="94">
        <v>4</v>
      </c>
      <c r="D110" s="95">
        <v>3</v>
      </c>
      <c r="E110" s="90" t="s">
        <v>144</v>
      </c>
      <c r="F110" s="100">
        <f>SUM(G110:H110)</f>
        <v>0</v>
      </c>
      <c r="G110" s="98"/>
      <c r="H110" s="99"/>
    </row>
    <row r="111" spans="1:8" ht="16.5" customHeight="1">
      <c r="A111" s="93">
        <v>2450</v>
      </c>
      <c r="B111" s="105" t="s">
        <v>125</v>
      </c>
      <c r="C111" s="94">
        <v>5</v>
      </c>
      <c r="D111" s="95">
        <v>0</v>
      </c>
      <c r="E111" s="90" t="s">
        <v>145</v>
      </c>
      <c r="F111" s="96">
        <f>SUM(F113:F117)</f>
        <v>0</v>
      </c>
      <c r="G111" s="96">
        <f>SUM(G113:G117)</f>
        <v>0</v>
      </c>
      <c r="H111" s="96">
        <f>SUM(H113:H117)</f>
        <v>0</v>
      </c>
    </row>
    <row r="112" spans="1:8" s="97" customFormat="1" ht="15" customHeight="1">
      <c r="A112" s="93"/>
      <c r="B112" s="85"/>
      <c r="C112" s="94"/>
      <c r="D112" s="95"/>
      <c r="E112" s="90" t="s">
        <v>77</v>
      </c>
      <c r="F112" s="96"/>
      <c r="G112" s="98"/>
      <c r="H112" s="99"/>
    </row>
    <row r="113" spans="1:8" ht="14.25" customHeight="1" thickBot="1">
      <c r="A113" s="93">
        <v>2451</v>
      </c>
      <c r="B113" s="105" t="s">
        <v>125</v>
      </c>
      <c r="C113" s="94">
        <v>5</v>
      </c>
      <c r="D113" s="95">
        <v>1</v>
      </c>
      <c r="E113" s="90" t="s">
        <v>146</v>
      </c>
      <c r="F113" s="100">
        <f>SUM(G113:H113)</f>
        <v>0</v>
      </c>
      <c r="G113" s="101"/>
      <c r="H113" s="102"/>
    </row>
    <row r="114" spans="1:8" ht="18" customHeight="1" thickBot="1">
      <c r="A114" s="93">
        <v>2452</v>
      </c>
      <c r="B114" s="105" t="s">
        <v>125</v>
      </c>
      <c r="C114" s="94">
        <v>5</v>
      </c>
      <c r="D114" s="95">
        <v>2</v>
      </c>
      <c r="E114" s="90" t="s">
        <v>147</v>
      </c>
      <c r="F114" s="100">
        <f>SUM(G114:H114)</f>
        <v>0</v>
      </c>
      <c r="G114" s="101"/>
      <c r="H114" s="102"/>
    </row>
    <row r="115" spans="1:8" ht="15" customHeight="1" thickBot="1">
      <c r="A115" s="93">
        <v>2453</v>
      </c>
      <c r="B115" s="105" t="s">
        <v>125</v>
      </c>
      <c r="C115" s="94">
        <v>5</v>
      </c>
      <c r="D115" s="95">
        <v>3</v>
      </c>
      <c r="E115" s="90" t="s">
        <v>148</v>
      </c>
      <c r="F115" s="100">
        <f>SUM(G115:H115)</f>
        <v>0</v>
      </c>
      <c r="G115" s="101"/>
      <c r="H115" s="102"/>
    </row>
    <row r="116" spans="1:8" ht="15" customHeight="1" thickBot="1">
      <c r="A116" s="93">
        <v>2454</v>
      </c>
      <c r="B116" s="105" t="s">
        <v>125</v>
      </c>
      <c r="C116" s="94">
        <v>5</v>
      </c>
      <c r="D116" s="95">
        <v>4</v>
      </c>
      <c r="E116" s="90" t="s">
        <v>149</v>
      </c>
      <c r="F116" s="100">
        <f>SUM(G116:H116)</f>
        <v>0</v>
      </c>
      <c r="G116" s="101"/>
      <c r="H116" s="102"/>
    </row>
    <row r="117" spans="1:8" ht="19.5" customHeight="1" thickBot="1">
      <c r="A117" s="93">
        <v>2455</v>
      </c>
      <c r="B117" s="105" t="s">
        <v>125</v>
      </c>
      <c r="C117" s="94">
        <v>5</v>
      </c>
      <c r="D117" s="95">
        <v>5</v>
      </c>
      <c r="E117" s="90" t="s">
        <v>150</v>
      </c>
      <c r="F117" s="100">
        <f>SUM(G117:H117)</f>
        <v>0</v>
      </c>
      <c r="G117" s="101"/>
      <c r="H117" s="102"/>
    </row>
    <row r="118" spans="1:8" ht="18" customHeight="1">
      <c r="A118" s="93">
        <v>2460</v>
      </c>
      <c r="B118" s="105" t="s">
        <v>125</v>
      </c>
      <c r="C118" s="94">
        <v>6</v>
      </c>
      <c r="D118" s="95">
        <v>0</v>
      </c>
      <c r="E118" s="90" t="s">
        <v>151</v>
      </c>
      <c r="F118" s="96">
        <f>SUM(F120)</f>
        <v>0</v>
      </c>
      <c r="G118" s="96">
        <f>SUM(G120)</f>
        <v>0</v>
      </c>
      <c r="H118" s="96">
        <f>SUM(H120)</f>
        <v>0</v>
      </c>
    </row>
    <row r="119" spans="1:8" s="97" customFormat="1" ht="15" customHeight="1">
      <c r="A119" s="93"/>
      <c r="B119" s="85"/>
      <c r="C119" s="94"/>
      <c r="D119" s="95"/>
      <c r="E119" s="90" t="s">
        <v>77</v>
      </c>
      <c r="F119" s="103"/>
      <c r="G119" s="103"/>
      <c r="H119" s="103"/>
    </row>
    <row r="120" spans="1:8" ht="18.75" customHeight="1" thickBot="1">
      <c r="A120" s="93">
        <v>2461</v>
      </c>
      <c r="B120" s="105" t="s">
        <v>125</v>
      </c>
      <c r="C120" s="94">
        <v>6</v>
      </c>
      <c r="D120" s="95">
        <v>1</v>
      </c>
      <c r="E120" s="90" t="s">
        <v>152</v>
      </c>
      <c r="F120" s="100">
        <f>SUM(G120:H120)</f>
        <v>0</v>
      </c>
      <c r="G120" s="101"/>
      <c r="H120" s="102"/>
    </row>
    <row r="121" spans="1:8" ht="14.25" customHeight="1">
      <c r="A121" s="93">
        <v>2470</v>
      </c>
      <c r="B121" s="105" t="s">
        <v>125</v>
      </c>
      <c r="C121" s="94">
        <v>7</v>
      </c>
      <c r="D121" s="95">
        <v>0</v>
      </c>
      <c r="E121" s="90" t="s">
        <v>153</v>
      </c>
      <c r="F121" s="96">
        <f>SUM(F123:F126)</f>
        <v>0</v>
      </c>
      <c r="G121" s="96">
        <f>SUM(G123:G126)</f>
        <v>0</v>
      </c>
      <c r="H121" s="96">
        <f>SUM(H123:H126)</f>
        <v>0</v>
      </c>
    </row>
    <row r="122" spans="1:8" s="97" customFormat="1" ht="14.25" customHeight="1">
      <c r="A122" s="93"/>
      <c r="B122" s="85"/>
      <c r="C122" s="94"/>
      <c r="D122" s="95"/>
      <c r="E122" s="90" t="s">
        <v>77</v>
      </c>
      <c r="F122" s="96"/>
      <c r="G122" s="98"/>
      <c r="H122" s="99"/>
    </row>
    <row r="123" spans="1:8" ht="25.5" customHeight="1" thickBot="1">
      <c r="A123" s="93">
        <v>2471</v>
      </c>
      <c r="B123" s="105" t="s">
        <v>125</v>
      </c>
      <c r="C123" s="94">
        <v>7</v>
      </c>
      <c r="D123" s="95">
        <v>1</v>
      </c>
      <c r="E123" s="90" t="s">
        <v>154</v>
      </c>
      <c r="F123" s="100">
        <f>SUM(G123:H123)</f>
        <v>0</v>
      </c>
      <c r="G123" s="101"/>
      <c r="H123" s="102"/>
    </row>
    <row r="124" spans="1:8" ht="15" customHeight="1" thickBot="1">
      <c r="A124" s="93">
        <v>2472</v>
      </c>
      <c r="B124" s="105" t="s">
        <v>125</v>
      </c>
      <c r="C124" s="94">
        <v>7</v>
      </c>
      <c r="D124" s="95">
        <v>2</v>
      </c>
      <c r="E124" s="90" t="s">
        <v>155</v>
      </c>
      <c r="F124" s="100">
        <f>SUM(G124:H124)</f>
        <v>0</v>
      </c>
      <c r="G124" s="101"/>
      <c r="H124" s="102"/>
    </row>
    <row r="125" spans="1:8" ht="16.5" customHeight="1" thickBot="1">
      <c r="A125" s="93">
        <v>2473</v>
      </c>
      <c r="B125" s="105" t="s">
        <v>125</v>
      </c>
      <c r="C125" s="94">
        <v>7</v>
      </c>
      <c r="D125" s="95">
        <v>3</v>
      </c>
      <c r="E125" s="90" t="s">
        <v>156</v>
      </c>
      <c r="F125" s="100">
        <f>SUM(G125:H125)</f>
        <v>0</v>
      </c>
      <c r="G125" s="101"/>
      <c r="H125" s="102"/>
    </row>
    <row r="126" spans="1:8" ht="17.25" customHeight="1" thickBot="1">
      <c r="A126" s="93">
        <v>2474</v>
      </c>
      <c r="B126" s="105" t="s">
        <v>125</v>
      </c>
      <c r="C126" s="94">
        <v>7</v>
      </c>
      <c r="D126" s="95">
        <v>4</v>
      </c>
      <c r="E126" s="90" t="s">
        <v>157</v>
      </c>
      <c r="F126" s="100">
        <f>SUM(G126:H126)</f>
        <v>0</v>
      </c>
      <c r="G126" s="101"/>
      <c r="H126" s="102"/>
    </row>
    <row r="127" spans="1:8" ht="29.25" customHeight="1">
      <c r="A127" s="93">
        <v>2480</v>
      </c>
      <c r="B127" s="105" t="s">
        <v>125</v>
      </c>
      <c r="C127" s="94">
        <v>8</v>
      </c>
      <c r="D127" s="95">
        <v>0</v>
      </c>
      <c r="E127" s="90" t="s">
        <v>158</v>
      </c>
      <c r="F127" s="96">
        <f>SUM(F129:F135)</f>
        <v>0</v>
      </c>
      <c r="G127" s="96">
        <f>SUM(G129:G135)</f>
        <v>0</v>
      </c>
      <c r="H127" s="96">
        <f>SUM(H129:H135)</f>
        <v>0</v>
      </c>
    </row>
    <row r="128" spans="1:8" s="97" customFormat="1" ht="16.5" customHeight="1">
      <c r="A128" s="93"/>
      <c r="B128" s="85"/>
      <c r="C128" s="94"/>
      <c r="D128" s="95"/>
      <c r="E128" s="90" t="s">
        <v>77</v>
      </c>
      <c r="F128" s="96"/>
      <c r="G128" s="98"/>
      <c r="H128" s="99"/>
    </row>
    <row r="129" spans="1:8" ht="39.75" customHeight="1" thickBot="1">
      <c r="A129" s="93">
        <v>2481</v>
      </c>
      <c r="B129" s="105" t="s">
        <v>125</v>
      </c>
      <c r="C129" s="94">
        <v>8</v>
      </c>
      <c r="D129" s="95">
        <v>1</v>
      </c>
      <c r="E129" s="90" t="s">
        <v>159</v>
      </c>
      <c r="F129" s="100">
        <f aca="true" t="shared" si="1" ref="F129:F135">SUM(G129:H129)</f>
        <v>0</v>
      </c>
      <c r="G129" s="101"/>
      <c r="H129" s="102"/>
    </row>
    <row r="130" spans="1:8" ht="40.5" customHeight="1" thickBot="1">
      <c r="A130" s="93">
        <v>2482</v>
      </c>
      <c r="B130" s="105" t="s">
        <v>125</v>
      </c>
      <c r="C130" s="94">
        <v>8</v>
      </c>
      <c r="D130" s="95">
        <v>2</v>
      </c>
      <c r="E130" s="90" t="s">
        <v>160</v>
      </c>
      <c r="F130" s="100">
        <f t="shared" si="1"/>
        <v>0</v>
      </c>
      <c r="G130" s="101"/>
      <c r="H130" s="102"/>
    </row>
    <row r="131" spans="1:8" ht="30" customHeight="1" thickBot="1">
      <c r="A131" s="93">
        <v>2483</v>
      </c>
      <c r="B131" s="105" t="s">
        <v>125</v>
      </c>
      <c r="C131" s="94">
        <v>8</v>
      </c>
      <c r="D131" s="95">
        <v>3</v>
      </c>
      <c r="E131" s="90" t="s">
        <v>161</v>
      </c>
      <c r="F131" s="100">
        <f t="shared" si="1"/>
        <v>0</v>
      </c>
      <c r="G131" s="101"/>
      <c r="H131" s="102"/>
    </row>
    <row r="132" spans="1:8" ht="37.5" customHeight="1" thickBot="1">
      <c r="A132" s="93">
        <v>2484</v>
      </c>
      <c r="B132" s="105" t="s">
        <v>125</v>
      </c>
      <c r="C132" s="94">
        <v>8</v>
      </c>
      <c r="D132" s="95">
        <v>4</v>
      </c>
      <c r="E132" s="90" t="s">
        <v>162</v>
      </c>
      <c r="F132" s="100">
        <f t="shared" si="1"/>
        <v>0</v>
      </c>
      <c r="G132" s="101"/>
      <c r="H132" s="102"/>
    </row>
    <row r="133" spans="1:8" ht="28.5" customHeight="1" thickBot="1">
      <c r="A133" s="93">
        <v>2485</v>
      </c>
      <c r="B133" s="105" t="s">
        <v>125</v>
      </c>
      <c r="C133" s="94">
        <v>8</v>
      </c>
      <c r="D133" s="95">
        <v>5</v>
      </c>
      <c r="E133" s="90" t="s">
        <v>163</v>
      </c>
      <c r="F133" s="100">
        <f t="shared" si="1"/>
        <v>0</v>
      </c>
      <c r="G133" s="101"/>
      <c r="H133" s="102"/>
    </row>
    <row r="134" spans="1:8" ht="20.25" customHeight="1" thickBot="1">
      <c r="A134" s="93">
        <v>2486</v>
      </c>
      <c r="B134" s="105" t="s">
        <v>125</v>
      </c>
      <c r="C134" s="94">
        <v>8</v>
      </c>
      <c r="D134" s="95">
        <v>6</v>
      </c>
      <c r="E134" s="90" t="s">
        <v>164</v>
      </c>
      <c r="F134" s="100">
        <f t="shared" si="1"/>
        <v>0</v>
      </c>
      <c r="G134" s="101"/>
      <c r="H134" s="102"/>
    </row>
    <row r="135" spans="1:8" ht="27" customHeight="1" thickBot="1">
      <c r="A135" s="93">
        <v>2487</v>
      </c>
      <c r="B135" s="105" t="s">
        <v>125</v>
      </c>
      <c r="C135" s="94">
        <v>8</v>
      </c>
      <c r="D135" s="95">
        <v>7</v>
      </c>
      <c r="E135" s="90" t="s">
        <v>165</v>
      </c>
      <c r="F135" s="100">
        <f t="shared" si="1"/>
        <v>0</v>
      </c>
      <c r="G135" s="101"/>
      <c r="H135" s="102"/>
    </row>
    <row r="136" spans="1:8" ht="27.75" customHeight="1">
      <c r="A136" s="93">
        <v>2490</v>
      </c>
      <c r="B136" s="105" t="s">
        <v>125</v>
      </c>
      <c r="C136" s="94">
        <v>9</v>
      </c>
      <c r="D136" s="95">
        <v>0</v>
      </c>
      <c r="E136" s="90" t="s">
        <v>166</v>
      </c>
      <c r="F136" s="96">
        <f>SUM(F138)</f>
        <v>-1000</v>
      </c>
      <c r="G136" s="96">
        <f>SUM(G138)</f>
        <v>0</v>
      </c>
      <c r="H136" s="96">
        <f>SUM(H138)</f>
        <v>-1000</v>
      </c>
    </row>
    <row r="137" spans="1:8" s="97" customFormat="1" ht="16.5" customHeight="1">
      <c r="A137" s="93"/>
      <c r="B137" s="85"/>
      <c r="C137" s="94"/>
      <c r="D137" s="95"/>
      <c r="E137" s="90" t="s">
        <v>77</v>
      </c>
      <c r="F137" s="103"/>
      <c r="G137" s="103"/>
      <c r="H137" s="103"/>
    </row>
    <row r="138" spans="1:8" ht="14.25" customHeight="1" thickBot="1">
      <c r="A138" s="93">
        <v>2491</v>
      </c>
      <c r="B138" s="105" t="s">
        <v>125</v>
      </c>
      <c r="C138" s="94">
        <v>9</v>
      </c>
      <c r="D138" s="95">
        <v>1</v>
      </c>
      <c r="E138" s="90" t="s">
        <v>166</v>
      </c>
      <c r="F138" s="100">
        <f>SUM(G138:H138)</f>
        <v>-1000</v>
      </c>
      <c r="G138" s="101"/>
      <c r="H138" s="102">
        <v>-1000</v>
      </c>
    </row>
    <row r="139" spans="1:8" s="89" customFormat="1" ht="34.5" customHeight="1">
      <c r="A139" s="93">
        <v>2500</v>
      </c>
      <c r="B139" s="198" t="s">
        <v>167</v>
      </c>
      <c r="C139" s="199">
        <v>0</v>
      </c>
      <c r="D139" s="200">
        <v>0</v>
      </c>
      <c r="E139" s="197" t="s">
        <v>563</v>
      </c>
      <c r="F139" s="201">
        <f>SUM(F141,F144,F147,F150,F153,F156,)</f>
        <v>60210</v>
      </c>
      <c r="G139" s="201">
        <f>SUM(G141,G144,G147,G150,G153,G156,)</f>
        <v>60210</v>
      </c>
      <c r="H139" s="201">
        <f>SUM(H141,H144,H147,H150,H153,H156,)</f>
        <v>0</v>
      </c>
    </row>
    <row r="140" spans="1:8" ht="11.25" customHeight="1">
      <c r="A140" s="84"/>
      <c r="B140" s="85"/>
      <c r="C140" s="86"/>
      <c r="D140" s="87"/>
      <c r="E140" s="90" t="s">
        <v>5</v>
      </c>
      <c r="F140" s="88"/>
      <c r="G140" s="91"/>
      <c r="H140" s="92"/>
    </row>
    <row r="141" spans="1:8" ht="17.25" customHeight="1">
      <c r="A141" s="93">
        <v>2510</v>
      </c>
      <c r="B141" s="105" t="s">
        <v>167</v>
      </c>
      <c r="C141" s="94">
        <v>1</v>
      </c>
      <c r="D141" s="95">
        <v>0</v>
      </c>
      <c r="E141" s="90" t="s">
        <v>168</v>
      </c>
      <c r="F141" s="96">
        <f>SUM(F143)</f>
        <v>39200</v>
      </c>
      <c r="G141" s="96">
        <f>SUM(G143)</f>
        <v>39200</v>
      </c>
      <c r="H141" s="96">
        <f>SUM(H143)</f>
        <v>0</v>
      </c>
    </row>
    <row r="142" spans="1:8" s="97" customFormat="1" ht="10.5" customHeight="1">
      <c r="A142" s="93"/>
      <c r="B142" s="85"/>
      <c r="C142" s="94"/>
      <c r="D142" s="95"/>
      <c r="E142" s="90" t="s">
        <v>77</v>
      </c>
      <c r="F142" s="103"/>
      <c r="G142" s="103"/>
      <c r="H142" s="103"/>
    </row>
    <row r="143" spans="1:8" ht="17.25" customHeight="1" thickBot="1">
      <c r="A143" s="93">
        <v>2511</v>
      </c>
      <c r="B143" s="105" t="s">
        <v>167</v>
      </c>
      <c r="C143" s="94">
        <v>1</v>
      </c>
      <c r="D143" s="95">
        <v>1</v>
      </c>
      <c r="E143" s="90" t="s">
        <v>168</v>
      </c>
      <c r="F143" s="100">
        <f>SUM(G143:H143)</f>
        <v>39200</v>
      </c>
      <c r="G143" s="101">
        <v>39200</v>
      </c>
      <c r="H143" s="102"/>
    </row>
    <row r="144" spans="1:8" ht="18.75" customHeight="1">
      <c r="A144" s="93">
        <v>2520</v>
      </c>
      <c r="B144" s="105" t="s">
        <v>167</v>
      </c>
      <c r="C144" s="94">
        <v>2</v>
      </c>
      <c r="D144" s="95">
        <v>0</v>
      </c>
      <c r="E144" s="90" t="s">
        <v>169</v>
      </c>
      <c r="F144" s="96">
        <f>SUM(F146)</f>
        <v>0</v>
      </c>
      <c r="G144" s="96">
        <f>SUM(G146)</f>
        <v>0</v>
      </c>
      <c r="H144" s="96">
        <f>SUM(H146)</f>
        <v>0</v>
      </c>
    </row>
    <row r="145" spans="1:8" s="97" customFormat="1" ht="10.5" customHeight="1">
      <c r="A145" s="93"/>
      <c r="B145" s="85"/>
      <c r="C145" s="94"/>
      <c r="D145" s="95"/>
      <c r="E145" s="90" t="s">
        <v>77</v>
      </c>
      <c r="F145" s="103"/>
      <c r="G145" s="103"/>
      <c r="H145" s="103"/>
    </row>
    <row r="146" spans="1:8" ht="16.5" customHeight="1" thickBot="1">
      <c r="A146" s="93">
        <v>2521</v>
      </c>
      <c r="B146" s="105" t="s">
        <v>167</v>
      </c>
      <c r="C146" s="94">
        <v>2</v>
      </c>
      <c r="D146" s="95">
        <v>1</v>
      </c>
      <c r="E146" s="90" t="s">
        <v>170</v>
      </c>
      <c r="F146" s="100">
        <f>SUM(G146:H146)</f>
        <v>0</v>
      </c>
      <c r="G146" s="101"/>
      <c r="H146" s="102"/>
    </row>
    <row r="147" spans="1:8" ht="19.5" customHeight="1">
      <c r="A147" s="93">
        <v>2530</v>
      </c>
      <c r="B147" s="105" t="s">
        <v>167</v>
      </c>
      <c r="C147" s="94">
        <v>3</v>
      </c>
      <c r="D147" s="95">
        <v>0</v>
      </c>
      <c r="E147" s="90" t="s">
        <v>171</v>
      </c>
      <c r="F147" s="96">
        <f>SUM(F149)</f>
        <v>0</v>
      </c>
      <c r="G147" s="96">
        <f>SUM(G149)</f>
        <v>0</v>
      </c>
      <c r="H147" s="96">
        <f>SUM(H149)</f>
        <v>0</v>
      </c>
    </row>
    <row r="148" spans="1:8" s="97" customFormat="1" ht="10.5" customHeight="1">
      <c r="A148" s="93"/>
      <c r="B148" s="85"/>
      <c r="C148" s="94"/>
      <c r="D148" s="95"/>
      <c r="E148" s="90" t="s">
        <v>77</v>
      </c>
      <c r="F148" s="103"/>
      <c r="G148" s="103"/>
      <c r="H148" s="103"/>
    </row>
    <row r="149" spans="1:8" ht="16.5" customHeight="1" thickBot="1">
      <c r="A149" s="93">
        <v>2531</v>
      </c>
      <c r="B149" s="105" t="s">
        <v>167</v>
      </c>
      <c r="C149" s="94">
        <v>3</v>
      </c>
      <c r="D149" s="95">
        <v>1</v>
      </c>
      <c r="E149" s="90" t="s">
        <v>171</v>
      </c>
      <c r="F149" s="100">
        <f>SUM(G149:H149)</f>
        <v>0</v>
      </c>
      <c r="G149" s="101"/>
      <c r="H149" s="102"/>
    </row>
    <row r="150" spans="1:8" ht="24.75" customHeight="1">
      <c r="A150" s="93">
        <v>2540</v>
      </c>
      <c r="B150" s="105" t="s">
        <v>167</v>
      </c>
      <c r="C150" s="94">
        <v>4</v>
      </c>
      <c r="D150" s="95">
        <v>0</v>
      </c>
      <c r="E150" s="90" t="s">
        <v>172</v>
      </c>
      <c r="F150" s="96">
        <f>SUM(F152)</f>
        <v>0</v>
      </c>
      <c r="G150" s="96">
        <f>SUM(G152)</f>
        <v>0</v>
      </c>
      <c r="H150" s="96">
        <f>SUM(H152)</f>
        <v>0</v>
      </c>
    </row>
    <row r="151" spans="1:8" s="97" customFormat="1" ht="16.5" customHeight="1">
      <c r="A151" s="93"/>
      <c r="B151" s="85"/>
      <c r="C151" s="94"/>
      <c r="D151" s="95"/>
      <c r="E151" s="90" t="s">
        <v>77</v>
      </c>
      <c r="F151" s="103"/>
      <c r="G151" s="103"/>
      <c r="H151" s="103"/>
    </row>
    <row r="152" spans="1:8" ht="17.25" customHeight="1" thickBot="1">
      <c r="A152" s="93">
        <v>2541</v>
      </c>
      <c r="B152" s="105" t="s">
        <v>167</v>
      </c>
      <c r="C152" s="94">
        <v>4</v>
      </c>
      <c r="D152" s="95">
        <v>1</v>
      </c>
      <c r="E152" s="90" t="s">
        <v>172</v>
      </c>
      <c r="F152" s="100">
        <f>SUM(G152:H152)</f>
        <v>0</v>
      </c>
      <c r="G152" s="101"/>
      <c r="H152" s="102"/>
    </row>
    <row r="153" spans="1:8" ht="27" customHeight="1">
      <c r="A153" s="93">
        <v>2550</v>
      </c>
      <c r="B153" s="105" t="s">
        <v>167</v>
      </c>
      <c r="C153" s="94">
        <v>5</v>
      </c>
      <c r="D153" s="95">
        <v>0</v>
      </c>
      <c r="E153" s="90" t="s">
        <v>173</v>
      </c>
      <c r="F153" s="96">
        <f>SUM(F155)</f>
        <v>0</v>
      </c>
      <c r="G153" s="96">
        <f>SUM(G155)</f>
        <v>0</v>
      </c>
      <c r="H153" s="96">
        <f>SUM(H155)</f>
        <v>0</v>
      </c>
    </row>
    <row r="154" spans="1:8" s="97" customFormat="1" ht="14.25" customHeight="1">
      <c r="A154" s="93"/>
      <c r="B154" s="85"/>
      <c r="C154" s="94"/>
      <c r="D154" s="95"/>
      <c r="E154" s="90" t="s">
        <v>77</v>
      </c>
      <c r="F154" s="103"/>
      <c r="G154" s="103"/>
      <c r="H154" s="103"/>
    </row>
    <row r="155" spans="1:8" ht="27.75" customHeight="1" thickBot="1">
      <c r="A155" s="93">
        <v>2551</v>
      </c>
      <c r="B155" s="105" t="s">
        <v>167</v>
      </c>
      <c r="C155" s="94">
        <v>5</v>
      </c>
      <c r="D155" s="95">
        <v>1</v>
      </c>
      <c r="E155" s="90" t="s">
        <v>173</v>
      </c>
      <c r="F155" s="100">
        <f>SUM(G155:H155)</f>
        <v>0</v>
      </c>
      <c r="G155" s="101"/>
      <c r="H155" s="102"/>
    </row>
    <row r="156" spans="1:8" ht="25.5" customHeight="1">
      <c r="A156" s="93">
        <v>2560</v>
      </c>
      <c r="B156" s="105" t="s">
        <v>167</v>
      </c>
      <c r="C156" s="94">
        <v>6</v>
      </c>
      <c r="D156" s="95">
        <v>0</v>
      </c>
      <c r="E156" s="90" t="s">
        <v>174</v>
      </c>
      <c r="F156" s="96">
        <f>SUM(F158)</f>
        <v>21010</v>
      </c>
      <c r="G156" s="96">
        <f>SUM(G158)</f>
        <v>21010</v>
      </c>
      <c r="H156" s="96">
        <f>SUM(H158)</f>
        <v>0</v>
      </c>
    </row>
    <row r="157" spans="1:8" s="97" customFormat="1" ht="10.5" customHeight="1">
      <c r="A157" s="93"/>
      <c r="B157" s="85"/>
      <c r="C157" s="94"/>
      <c r="D157" s="95"/>
      <c r="E157" s="90" t="s">
        <v>77</v>
      </c>
      <c r="F157" s="103"/>
      <c r="G157" s="103"/>
      <c r="H157" s="103"/>
    </row>
    <row r="158" spans="1:8" ht="27.75" customHeight="1" thickBot="1">
      <c r="A158" s="93">
        <v>2561</v>
      </c>
      <c r="B158" s="105" t="s">
        <v>167</v>
      </c>
      <c r="C158" s="94">
        <v>6</v>
      </c>
      <c r="D158" s="95">
        <v>1</v>
      </c>
      <c r="E158" s="90" t="s">
        <v>174</v>
      </c>
      <c r="F158" s="100">
        <f>SUM(G158:H158)</f>
        <v>21010</v>
      </c>
      <c r="G158" s="101">
        <v>21010</v>
      </c>
      <c r="H158" s="102"/>
    </row>
    <row r="159" spans="1:8" s="89" customFormat="1" ht="48.75" customHeight="1">
      <c r="A159" s="93">
        <v>2600</v>
      </c>
      <c r="B159" s="198" t="s">
        <v>175</v>
      </c>
      <c r="C159" s="199">
        <v>0</v>
      </c>
      <c r="D159" s="200">
        <v>0</v>
      </c>
      <c r="E159" s="197" t="s">
        <v>565</v>
      </c>
      <c r="F159" s="201">
        <f>SUM(F161,F164,F167,F170,F173,F176,)</f>
        <v>12820</v>
      </c>
      <c r="G159" s="201">
        <f>SUM(G161,G164,G167,G170,G173,G176,)</f>
        <v>12820</v>
      </c>
      <c r="H159" s="201">
        <f>SUM(H161,H164,H167,H170,H173,H176,)</f>
        <v>0</v>
      </c>
    </row>
    <row r="160" spans="1:8" ht="11.25" customHeight="1">
      <c r="A160" s="84"/>
      <c r="B160" s="85"/>
      <c r="C160" s="86"/>
      <c r="D160" s="87"/>
      <c r="E160" s="90" t="s">
        <v>5</v>
      </c>
      <c r="F160" s="88"/>
      <c r="G160" s="91"/>
      <c r="H160" s="92"/>
    </row>
    <row r="161" spans="1:8" ht="16.5" customHeight="1">
      <c r="A161" s="93">
        <v>2610</v>
      </c>
      <c r="B161" s="105" t="s">
        <v>175</v>
      </c>
      <c r="C161" s="94">
        <v>1</v>
      </c>
      <c r="D161" s="95">
        <v>0</v>
      </c>
      <c r="E161" s="90" t="s">
        <v>176</v>
      </c>
      <c r="F161" s="96">
        <f>SUM(F163)</f>
        <v>0</v>
      </c>
      <c r="G161" s="96">
        <f>SUM(G163)</f>
        <v>0</v>
      </c>
      <c r="H161" s="96">
        <f>SUM(H163)</f>
        <v>0</v>
      </c>
    </row>
    <row r="162" spans="1:8" s="97" customFormat="1" ht="10.5" customHeight="1">
      <c r="A162" s="93"/>
      <c r="B162" s="85"/>
      <c r="C162" s="94"/>
      <c r="D162" s="95"/>
      <c r="E162" s="90" t="s">
        <v>77</v>
      </c>
      <c r="F162" s="103"/>
      <c r="G162" s="103"/>
      <c r="H162" s="103"/>
    </row>
    <row r="163" spans="1:8" ht="21" customHeight="1" thickBot="1">
      <c r="A163" s="93">
        <v>2611</v>
      </c>
      <c r="B163" s="105" t="s">
        <v>175</v>
      </c>
      <c r="C163" s="94">
        <v>1</v>
      </c>
      <c r="D163" s="95">
        <v>1</v>
      </c>
      <c r="E163" s="90" t="s">
        <v>177</v>
      </c>
      <c r="F163" s="100">
        <f>SUM(G163:H163)</f>
        <v>0</v>
      </c>
      <c r="G163" s="101"/>
      <c r="H163" s="102"/>
    </row>
    <row r="164" spans="1:8" ht="17.25" customHeight="1">
      <c r="A164" s="93">
        <v>2620</v>
      </c>
      <c r="B164" s="105" t="s">
        <v>175</v>
      </c>
      <c r="C164" s="94">
        <v>2</v>
      </c>
      <c r="D164" s="95">
        <v>0</v>
      </c>
      <c r="E164" s="90" t="s">
        <v>178</v>
      </c>
      <c r="F164" s="96">
        <f>SUM(F166)</f>
        <v>0</v>
      </c>
      <c r="G164" s="96">
        <f>SUM(G166)</f>
        <v>0</v>
      </c>
      <c r="H164" s="96">
        <f>SUM(H166)</f>
        <v>0</v>
      </c>
    </row>
    <row r="165" spans="1:8" s="97" customFormat="1" ht="10.5" customHeight="1">
      <c r="A165" s="93"/>
      <c r="B165" s="85"/>
      <c r="C165" s="94"/>
      <c r="D165" s="95"/>
      <c r="E165" s="90" t="s">
        <v>77</v>
      </c>
      <c r="F165" s="103"/>
      <c r="G165" s="103"/>
      <c r="H165" s="103"/>
    </row>
    <row r="166" spans="1:8" ht="13.5" customHeight="1" thickBot="1">
      <c r="A166" s="93">
        <v>2621</v>
      </c>
      <c r="B166" s="105" t="s">
        <v>175</v>
      </c>
      <c r="C166" s="94">
        <v>2</v>
      </c>
      <c r="D166" s="95">
        <v>1</v>
      </c>
      <c r="E166" s="90" t="s">
        <v>178</v>
      </c>
      <c r="F166" s="100">
        <f>SUM(G166:H166)</f>
        <v>0</v>
      </c>
      <c r="G166" s="101"/>
      <c r="H166" s="102"/>
    </row>
    <row r="167" spans="1:8" ht="18.75" customHeight="1">
      <c r="A167" s="93">
        <v>2630</v>
      </c>
      <c r="B167" s="105" t="s">
        <v>175</v>
      </c>
      <c r="C167" s="94">
        <v>3</v>
      </c>
      <c r="D167" s="95">
        <v>0</v>
      </c>
      <c r="E167" s="90" t="s">
        <v>179</v>
      </c>
      <c r="F167" s="96">
        <f>SUM(F169)</f>
        <v>0</v>
      </c>
      <c r="G167" s="96">
        <f>SUM(G169)</f>
        <v>0</v>
      </c>
      <c r="H167" s="96">
        <f>SUM(H169)</f>
        <v>0</v>
      </c>
    </row>
    <row r="168" spans="1:8" s="97" customFormat="1" ht="15.75" customHeight="1">
      <c r="A168" s="93"/>
      <c r="B168" s="85"/>
      <c r="C168" s="94"/>
      <c r="D168" s="95"/>
      <c r="E168" s="90" t="s">
        <v>77</v>
      </c>
      <c r="F168" s="103"/>
      <c r="G168" s="103"/>
      <c r="H168" s="103"/>
    </row>
    <row r="169" spans="1:8" ht="15" customHeight="1" thickBot="1">
      <c r="A169" s="93">
        <v>2631</v>
      </c>
      <c r="B169" s="105" t="s">
        <v>175</v>
      </c>
      <c r="C169" s="94">
        <v>3</v>
      </c>
      <c r="D169" s="95">
        <v>1</v>
      </c>
      <c r="E169" s="90" t="s">
        <v>180</v>
      </c>
      <c r="F169" s="100">
        <f>SUM(G169:H169)</f>
        <v>0</v>
      </c>
      <c r="G169" s="101"/>
      <c r="H169" s="102"/>
    </row>
    <row r="170" spans="1:8" ht="15.75" customHeight="1">
      <c r="A170" s="93">
        <v>2640</v>
      </c>
      <c r="B170" s="105" t="s">
        <v>175</v>
      </c>
      <c r="C170" s="94">
        <v>4</v>
      </c>
      <c r="D170" s="95">
        <v>0</v>
      </c>
      <c r="E170" s="90" t="s">
        <v>181</v>
      </c>
      <c r="F170" s="96">
        <f>SUM(F172)</f>
        <v>12820</v>
      </c>
      <c r="G170" s="96">
        <f>SUM(G172)</f>
        <v>12820</v>
      </c>
      <c r="H170" s="96">
        <f>SUM(H172)</f>
        <v>0</v>
      </c>
    </row>
    <row r="171" spans="1:8" s="97" customFormat="1" ht="14.25" customHeight="1">
      <c r="A171" s="93"/>
      <c r="B171" s="85"/>
      <c r="C171" s="94"/>
      <c r="D171" s="95"/>
      <c r="E171" s="90" t="s">
        <v>77</v>
      </c>
      <c r="F171" s="103"/>
      <c r="G171" s="103"/>
      <c r="H171" s="103"/>
    </row>
    <row r="172" spans="1:8" ht="13.5" customHeight="1" thickBot="1">
      <c r="A172" s="93">
        <v>2641</v>
      </c>
      <c r="B172" s="105" t="s">
        <v>175</v>
      </c>
      <c r="C172" s="94">
        <v>4</v>
      </c>
      <c r="D172" s="95">
        <v>1</v>
      </c>
      <c r="E172" s="90" t="s">
        <v>182</v>
      </c>
      <c r="F172" s="100">
        <f>SUM(G172:H172)</f>
        <v>12820</v>
      </c>
      <c r="G172" s="101">
        <v>12820</v>
      </c>
      <c r="H172" s="102"/>
    </row>
    <row r="173" spans="1:8" ht="45" customHeight="1">
      <c r="A173" s="93">
        <v>2650</v>
      </c>
      <c r="B173" s="105" t="s">
        <v>175</v>
      </c>
      <c r="C173" s="94">
        <v>5</v>
      </c>
      <c r="D173" s="95">
        <v>0</v>
      </c>
      <c r="E173" s="90" t="s">
        <v>183</v>
      </c>
      <c r="F173" s="96">
        <f>SUM(F175)</f>
        <v>0</v>
      </c>
      <c r="G173" s="96">
        <f>SUM(G175)</f>
        <v>0</v>
      </c>
      <c r="H173" s="96">
        <f>SUM(H175)</f>
        <v>0</v>
      </c>
    </row>
    <row r="174" spans="1:8" s="97" customFormat="1" ht="14.25" customHeight="1">
      <c r="A174" s="93"/>
      <c r="B174" s="85"/>
      <c r="C174" s="94"/>
      <c r="D174" s="95"/>
      <c r="E174" s="90" t="s">
        <v>77</v>
      </c>
      <c r="F174" s="103"/>
      <c r="G174" s="103"/>
      <c r="H174" s="103"/>
    </row>
    <row r="175" spans="1:8" ht="37.5" customHeight="1" thickBot="1">
      <c r="A175" s="93">
        <v>2651</v>
      </c>
      <c r="B175" s="105" t="s">
        <v>175</v>
      </c>
      <c r="C175" s="94">
        <v>5</v>
      </c>
      <c r="D175" s="95">
        <v>1</v>
      </c>
      <c r="E175" s="90" t="s">
        <v>183</v>
      </c>
      <c r="F175" s="100">
        <f>SUM(G175:H175)</f>
        <v>0</v>
      </c>
      <c r="G175" s="101"/>
      <c r="H175" s="102"/>
    </row>
    <row r="176" spans="1:8" ht="29.25" customHeight="1">
      <c r="A176" s="93">
        <v>2660</v>
      </c>
      <c r="B176" s="105" t="s">
        <v>175</v>
      </c>
      <c r="C176" s="94">
        <v>6</v>
      </c>
      <c r="D176" s="95">
        <v>0</v>
      </c>
      <c r="E176" s="90" t="s">
        <v>184</v>
      </c>
      <c r="F176" s="96">
        <f>SUM(F178)</f>
        <v>0</v>
      </c>
      <c r="G176" s="96">
        <f>SUM(G178)</f>
        <v>0</v>
      </c>
      <c r="H176" s="96">
        <f>SUM(H178)</f>
        <v>0</v>
      </c>
    </row>
    <row r="177" spans="1:8" s="97" customFormat="1" ht="14.25" customHeight="1">
      <c r="A177" s="93"/>
      <c r="B177" s="85"/>
      <c r="C177" s="94"/>
      <c r="D177" s="95"/>
      <c r="E177" s="90" t="s">
        <v>77</v>
      </c>
      <c r="F177" s="103"/>
      <c r="G177" s="103"/>
      <c r="H177" s="103"/>
    </row>
    <row r="178" spans="1:8" ht="26.25" customHeight="1" thickBot="1">
      <c r="A178" s="93">
        <v>2661</v>
      </c>
      <c r="B178" s="105" t="s">
        <v>175</v>
      </c>
      <c r="C178" s="94">
        <v>6</v>
      </c>
      <c r="D178" s="95">
        <v>1</v>
      </c>
      <c r="E178" s="90" t="s">
        <v>184</v>
      </c>
      <c r="F178" s="100">
        <f>SUM(G178:H178)</f>
        <v>0</v>
      </c>
      <c r="G178" s="101"/>
      <c r="H178" s="102"/>
    </row>
    <row r="179" spans="1:8" s="89" customFormat="1" ht="36" customHeight="1">
      <c r="A179" s="93">
        <v>2700</v>
      </c>
      <c r="B179" s="198" t="s">
        <v>185</v>
      </c>
      <c r="C179" s="199">
        <v>0</v>
      </c>
      <c r="D179" s="200">
        <v>0</v>
      </c>
      <c r="E179" s="197" t="s">
        <v>566</v>
      </c>
      <c r="F179" s="201">
        <f>SUM(F181,F186,F192,F198,F201,F204)</f>
        <v>0</v>
      </c>
      <c r="G179" s="201">
        <f>SUM(G181,G186,G192,G198,G201,G204)</f>
        <v>0</v>
      </c>
      <c r="H179" s="201">
        <f>SUM(H181,H186,H192,H198,H201,H204)</f>
        <v>0</v>
      </c>
    </row>
    <row r="180" spans="1:8" ht="11.25" customHeight="1">
      <c r="A180" s="84"/>
      <c r="B180" s="85"/>
      <c r="C180" s="86"/>
      <c r="D180" s="87"/>
      <c r="E180" s="90" t="s">
        <v>5</v>
      </c>
      <c r="F180" s="88"/>
      <c r="G180" s="91"/>
      <c r="H180" s="92"/>
    </row>
    <row r="181" spans="1:8" ht="15.75" customHeight="1">
      <c r="A181" s="93">
        <v>2710</v>
      </c>
      <c r="B181" s="105" t="s">
        <v>185</v>
      </c>
      <c r="C181" s="94">
        <v>1</v>
      </c>
      <c r="D181" s="95">
        <v>0</v>
      </c>
      <c r="E181" s="90" t="s">
        <v>186</v>
      </c>
      <c r="F181" s="96">
        <f>SUM(F183:F185)</f>
        <v>0</v>
      </c>
      <c r="G181" s="96">
        <f>SUM(G183:G185)</f>
        <v>0</v>
      </c>
      <c r="H181" s="96">
        <f>SUM(H183:H185)</f>
        <v>0</v>
      </c>
    </row>
    <row r="182" spans="1:8" s="97" customFormat="1" ht="14.25" customHeight="1">
      <c r="A182" s="93"/>
      <c r="B182" s="85"/>
      <c r="C182" s="94"/>
      <c r="D182" s="95"/>
      <c r="E182" s="90" t="s">
        <v>77</v>
      </c>
      <c r="F182" s="96"/>
      <c r="G182" s="98"/>
      <c r="H182" s="99"/>
    </row>
    <row r="183" spans="1:8" ht="18" customHeight="1" thickBot="1">
      <c r="A183" s="93">
        <v>2711</v>
      </c>
      <c r="B183" s="105" t="s">
        <v>185</v>
      </c>
      <c r="C183" s="94">
        <v>1</v>
      </c>
      <c r="D183" s="95">
        <v>1</v>
      </c>
      <c r="E183" s="90" t="s">
        <v>187</v>
      </c>
      <c r="F183" s="100">
        <f>SUM(G183:H183)</f>
        <v>0</v>
      </c>
      <c r="G183" s="98"/>
      <c r="H183" s="99"/>
    </row>
    <row r="184" spans="1:8" ht="21.75" customHeight="1" thickBot="1">
      <c r="A184" s="93">
        <v>2712</v>
      </c>
      <c r="B184" s="105" t="s">
        <v>185</v>
      </c>
      <c r="C184" s="94">
        <v>1</v>
      </c>
      <c r="D184" s="95">
        <v>2</v>
      </c>
      <c r="E184" s="90" t="s">
        <v>188</v>
      </c>
      <c r="F184" s="100">
        <f>SUM(G184:H184)</f>
        <v>0</v>
      </c>
      <c r="G184" s="98"/>
      <c r="H184" s="99"/>
    </row>
    <row r="185" spans="1:8" ht="19.5" customHeight="1" thickBot="1">
      <c r="A185" s="93">
        <v>2713</v>
      </c>
      <c r="B185" s="105" t="s">
        <v>185</v>
      </c>
      <c r="C185" s="94">
        <v>1</v>
      </c>
      <c r="D185" s="95">
        <v>3</v>
      </c>
      <c r="E185" s="90" t="s">
        <v>189</v>
      </c>
      <c r="F185" s="100">
        <f>SUM(G185:H185)</f>
        <v>0</v>
      </c>
      <c r="G185" s="98"/>
      <c r="H185" s="99"/>
    </row>
    <row r="186" spans="1:8" ht="15" customHeight="1">
      <c r="A186" s="93">
        <v>2720</v>
      </c>
      <c r="B186" s="105" t="s">
        <v>185</v>
      </c>
      <c r="C186" s="94">
        <v>2</v>
      </c>
      <c r="D186" s="95">
        <v>0</v>
      </c>
      <c r="E186" s="90" t="s">
        <v>190</v>
      </c>
      <c r="F186" s="96">
        <f>SUM(F188:F191)</f>
        <v>0</v>
      </c>
      <c r="G186" s="96">
        <f>SUM(G188:G191)</f>
        <v>0</v>
      </c>
      <c r="H186" s="96">
        <f>SUM(H188:H191)</f>
        <v>0</v>
      </c>
    </row>
    <row r="187" spans="1:8" s="97" customFormat="1" ht="14.25" customHeight="1">
      <c r="A187" s="93"/>
      <c r="B187" s="85"/>
      <c r="C187" s="94"/>
      <c r="D187" s="95"/>
      <c r="E187" s="90" t="s">
        <v>77</v>
      </c>
      <c r="F187" s="96"/>
      <c r="G187" s="98"/>
      <c r="H187" s="99"/>
    </row>
    <row r="188" spans="1:8" ht="21" customHeight="1" thickBot="1">
      <c r="A188" s="93">
        <v>2721</v>
      </c>
      <c r="B188" s="105" t="s">
        <v>185</v>
      </c>
      <c r="C188" s="94">
        <v>2</v>
      </c>
      <c r="D188" s="95">
        <v>1</v>
      </c>
      <c r="E188" s="90" t="s">
        <v>191</v>
      </c>
      <c r="F188" s="100">
        <f>SUM(G188:H188)</f>
        <v>0</v>
      </c>
      <c r="G188" s="101"/>
      <c r="H188" s="102"/>
    </row>
    <row r="189" spans="1:8" ht="20.25" customHeight="1" thickBot="1">
      <c r="A189" s="93">
        <v>2722</v>
      </c>
      <c r="B189" s="105" t="s">
        <v>185</v>
      </c>
      <c r="C189" s="94">
        <v>2</v>
      </c>
      <c r="D189" s="95">
        <v>2</v>
      </c>
      <c r="E189" s="90" t="s">
        <v>192</v>
      </c>
      <c r="F189" s="100">
        <f>SUM(G189:H189)</f>
        <v>0</v>
      </c>
      <c r="G189" s="101"/>
      <c r="H189" s="102"/>
    </row>
    <row r="190" spans="1:8" ht="18.75" customHeight="1" thickBot="1">
      <c r="A190" s="93">
        <v>2723</v>
      </c>
      <c r="B190" s="105" t="s">
        <v>185</v>
      </c>
      <c r="C190" s="94">
        <v>2</v>
      </c>
      <c r="D190" s="95">
        <v>3</v>
      </c>
      <c r="E190" s="90" t="s">
        <v>193</v>
      </c>
      <c r="F190" s="100">
        <f>SUM(G190:H190)</f>
        <v>0</v>
      </c>
      <c r="G190" s="101"/>
      <c r="H190" s="102"/>
    </row>
    <row r="191" spans="1:8" ht="15.75" customHeight="1" thickBot="1">
      <c r="A191" s="93">
        <v>2724</v>
      </c>
      <c r="B191" s="105" t="s">
        <v>185</v>
      </c>
      <c r="C191" s="94">
        <v>2</v>
      </c>
      <c r="D191" s="95">
        <v>4</v>
      </c>
      <c r="E191" s="90" t="s">
        <v>194</v>
      </c>
      <c r="F191" s="100">
        <f>SUM(G191:H191)</f>
        <v>0</v>
      </c>
      <c r="G191" s="101"/>
      <c r="H191" s="102"/>
    </row>
    <row r="192" spans="1:8" ht="19.5" customHeight="1">
      <c r="A192" s="93">
        <v>2730</v>
      </c>
      <c r="B192" s="105" t="s">
        <v>185</v>
      </c>
      <c r="C192" s="94">
        <v>3</v>
      </c>
      <c r="D192" s="95">
        <v>0</v>
      </c>
      <c r="E192" s="90" t="s">
        <v>195</v>
      </c>
      <c r="F192" s="96">
        <f>SUM(F194:F197)</f>
        <v>0</v>
      </c>
      <c r="G192" s="96">
        <f>SUM(G194:G197)</f>
        <v>0</v>
      </c>
      <c r="H192" s="96">
        <f>SUM(H194:H197)</f>
        <v>0</v>
      </c>
    </row>
    <row r="193" spans="1:8" s="97" customFormat="1" ht="10.5" customHeight="1">
      <c r="A193" s="93"/>
      <c r="B193" s="85"/>
      <c r="C193" s="94"/>
      <c r="D193" s="95"/>
      <c r="E193" s="90" t="s">
        <v>77</v>
      </c>
      <c r="F193" s="96"/>
      <c r="G193" s="98"/>
      <c r="H193" s="99"/>
    </row>
    <row r="194" spans="1:8" ht="15" customHeight="1" thickBot="1">
      <c r="A194" s="93">
        <v>2731</v>
      </c>
      <c r="B194" s="105" t="s">
        <v>185</v>
      </c>
      <c r="C194" s="94">
        <v>3</v>
      </c>
      <c r="D194" s="95">
        <v>1</v>
      </c>
      <c r="E194" s="90" t="s">
        <v>196</v>
      </c>
      <c r="F194" s="100">
        <f>SUM(G194:H194)</f>
        <v>0</v>
      </c>
      <c r="G194" s="101"/>
      <c r="H194" s="102"/>
    </row>
    <row r="195" spans="1:8" ht="18" customHeight="1" thickBot="1">
      <c r="A195" s="93">
        <v>2732</v>
      </c>
      <c r="B195" s="105" t="s">
        <v>185</v>
      </c>
      <c r="C195" s="94">
        <v>3</v>
      </c>
      <c r="D195" s="95">
        <v>2</v>
      </c>
      <c r="E195" s="90" t="s">
        <v>197</v>
      </c>
      <c r="F195" s="100">
        <f>SUM(G195:H195)</f>
        <v>0</v>
      </c>
      <c r="G195" s="101"/>
      <c r="H195" s="102"/>
    </row>
    <row r="196" spans="1:8" ht="16.5" customHeight="1" thickBot="1">
      <c r="A196" s="93">
        <v>2733</v>
      </c>
      <c r="B196" s="105" t="s">
        <v>185</v>
      </c>
      <c r="C196" s="94">
        <v>3</v>
      </c>
      <c r="D196" s="95">
        <v>3</v>
      </c>
      <c r="E196" s="90" t="s">
        <v>198</v>
      </c>
      <c r="F196" s="100">
        <f>SUM(G196:H196)</f>
        <v>0</v>
      </c>
      <c r="G196" s="101"/>
      <c r="H196" s="102"/>
    </row>
    <row r="197" spans="1:8" ht="26.25" customHeight="1" thickBot="1">
      <c r="A197" s="93">
        <v>2734</v>
      </c>
      <c r="B197" s="105" t="s">
        <v>185</v>
      </c>
      <c r="C197" s="94">
        <v>3</v>
      </c>
      <c r="D197" s="95">
        <v>4</v>
      </c>
      <c r="E197" s="90" t="s">
        <v>199</v>
      </c>
      <c r="F197" s="100">
        <f>SUM(G197:H197)</f>
        <v>0</v>
      </c>
      <c r="G197" s="101"/>
      <c r="H197" s="102"/>
    </row>
    <row r="198" spans="1:8" ht="15.75" customHeight="1">
      <c r="A198" s="93">
        <v>2740</v>
      </c>
      <c r="B198" s="105" t="s">
        <v>185</v>
      </c>
      <c r="C198" s="94">
        <v>4</v>
      </c>
      <c r="D198" s="95">
        <v>0</v>
      </c>
      <c r="E198" s="90" t="s">
        <v>200</v>
      </c>
      <c r="F198" s="96">
        <f>SUM(F200)</f>
        <v>0</v>
      </c>
      <c r="G198" s="96">
        <f>SUM(G200)</f>
        <v>0</v>
      </c>
      <c r="H198" s="96">
        <f>SUM(H200)</f>
        <v>0</v>
      </c>
    </row>
    <row r="199" spans="1:8" s="97" customFormat="1" ht="10.5" customHeight="1">
      <c r="A199" s="93"/>
      <c r="B199" s="85"/>
      <c r="C199" s="94"/>
      <c r="D199" s="95"/>
      <c r="E199" s="90" t="s">
        <v>77</v>
      </c>
      <c r="F199" s="103"/>
      <c r="G199" s="103"/>
      <c r="H199" s="103"/>
    </row>
    <row r="200" spans="1:8" ht="17.25" customHeight="1" thickBot="1">
      <c r="A200" s="93">
        <v>2741</v>
      </c>
      <c r="B200" s="105" t="s">
        <v>185</v>
      </c>
      <c r="C200" s="94">
        <v>4</v>
      </c>
      <c r="D200" s="95">
        <v>1</v>
      </c>
      <c r="E200" s="90" t="s">
        <v>200</v>
      </c>
      <c r="F200" s="100">
        <f>SUM(G200:H200)</f>
        <v>0</v>
      </c>
      <c r="G200" s="101"/>
      <c r="H200" s="102"/>
    </row>
    <row r="201" spans="1:8" ht="28.5" customHeight="1">
      <c r="A201" s="93">
        <v>2750</v>
      </c>
      <c r="B201" s="105" t="s">
        <v>185</v>
      </c>
      <c r="C201" s="94">
        <v>5</v>
      </c>
      <c r="D201" s="95">
        <v>0</v>
      </c>
      <c r="E201" s="90" t="s">
        <v>201</v>
      </c>
      <c r="F201" s="96">
        <f>SUM(F203)</f>
        <v>0</v>
      </c>
      <c r="G201" s="96">
        <f>SUM(G203)</f>
        <v>0</v>
      </c>
      <c r="H201" s="96">
        <f>SUM(H203)</f>
        <v>0</v>
      </c>
    </row>
    <row r="202" spans="1:8" s="97" customFormat="1" ht="15.75" customHeight="1">
      <c r="A202" s="93"/>
      <c r="B202" s="85"/>
      <c r="C202" s="94"/>
      <c r="D202" s="95"/>
      <c r="E202" s="90" t="s">
        <v>77</v>
      </c>
      <c r="F202" s="103"/>
      <c r="G202" s="103"/>
      <c r="H202" s="103"/>
    </row>
    <row r="203" spans="1:8" ht="21.75" customHeight="1" thickBot="1">
      <c r="A203" s="93">
        <v>2751</v>
      </c>
      <c r="B203" s="105" t="s">
        <v>185</v>
      </c>
      <c r="C203" s="94">
        <v>5</v>
      </c>
      <c r="D203" s="95">
        <v>1</v>
      </c>
      <c r="E203" s="90" t="s">
        <v>201</v>
      </c>
      <c r="F203" s="100">
        <f>SUM(G203:H203)</f>
        <v>0</v>
      </c>
      <c r="G203" s="101"/>
      <c r="H203" s="102"/>
    </row>
    <row r="204" spans="1:8" ht="19.5" customHeight="1">
      <c r="A204" s="93">
        <v>2760</v>
      </c>
      <c r="B204" s="105" t="s">
        <v>185</v>
      </c>
      <c r="C204" s="94">
        <v>6</v>
      </c>
      <c r="D204" s="95">
        <v>0</v>
      </c>
      <c r="E204" s="90" t="s">
        <v>202</v>
      </c>
      <c r="F204" s="103">
        <f>SUM(F206:F207)</f>
        <v>0</v>
      </c>
      <c r="G204" s="103">
        <f>SUM(G206:G207)</f>
        <v>0</v>
      </c>
      <c r="H204" s="103">
        <f>SUM(H206:H207)</f>
        <v>0</v>
      </c>
    </row>
    <row r="205" spans="1:8" s="97" customFormat="1" ht="10.5" customHeight="1">
      <c r="A205" s="93"/>
      <c r="B205" s="85"/>
      <c r="C205" s="94"/>
      <c r="D205" s="95"/>
      <c r="E205" s="90" t="s">
        <v>77</v>
      </c>
      <c r="F205" s="103"/>
      <c r="G205" s="103"/>
      <c r="H205" s="103"/>
    </row>
    <row r="206" spans="1:8" ht="24.75" thickBot="1">
      <c r="A206" s="93">
        <v>2761</v>
      </c>
      <c r="B206" s="105" t="s">
        <v>185</v>
      </c>
      <c r="C206" s="94">
        <v>6</v>
      </c>
      <c r="D206" s="95">
        <v>1</v>
      </c>
      <c r="E206" s="90" t="s">
        <v>203</v>
      </c>
      <c r="F206" s="100">
        <f>SUM(G206:H206)</f>
        <v>0</v>
      </c>
      <c r="G206" s="101"/>
      <c r="H206" s="102"/>
    </row>
    <row r="207" spans="1:8" ht="16.5" customHeight="1" thickBot="1">
      <c r="A207" s="93">
        <v>2762</v>
      </c>
      <c r="B207" s="105" t="s">
        <v>185</v>
      </c>
      <c r="C207" s="94">
        <v>6</v>
      </c>
      <c r="D207" s="95">
        <v>2</v>
      </c>
      <c r="E207" s="90" t="s">
        <v>202</v>
      </c>
      <c r="F207" s="100">
        <f>SUM(G207:H207)</f>
        <v>0</v>
      </c>
      <c r="G207" s="101"/>
      <c r="H207" s="102"/>
    </row>
    <row r="208" spans="1:8" s="89" customFormat="1" ht="33.75" customHeight="1">
      <c r="A208" s="93">
        <v>2800</v>
      </c>
      <c r="B208" s="198" t="s">
        <v>204</v>
      </c>
      <c r="C208" s="199">
        <v>0</v>
      </c>
      <c r="D208" s="200">
        <v>0</v>
      </c>
      <c r="E208" s="197" t="s">
        <v>567</v>
      </c>
      <c r="F208" s="201">
        <f>SUM(F210,F213,F222,F227,F232,F235)</f>
        <v>72773</v>
      </c>
      <c r="G208" s="201">
        <f>SUM(G210,G213,G222,G227,G232,G235)</f>
        <v>72773</v>
      </c>
      <c r="H208" s="201">
        <f>SUM(H210,H213,H222,H227,H232,H235)</f>
        <v>0</v>
      </c>
    </row>
    <row r="209" spans="1:8" ht="11.25" customHeight="1">
      <c r="A209" s="84"/>
      <c r="B209" s="85"/>
      <c r="C209" s="86"/>
      <c r="D209" s="87"/>
      <c r="E209" s="90" t="s">
        <v>5</v>
      </c>
      <c r="F209" s="88"/>
      <c r="G209" s="91"/>
      <c r="H209" s="92"/>
    </row>
    <row r="210" spans="1:8" ht="18.75" customHeight="1">
      <c r="A210" s="93">
        <v>2810</v>
      </c>
      <c r="B210" s="105" t="s">
        <v>204</v>
      </c>
      <c r="C210" s="94">
        <v>1</v>
      </c>
      <c r="D210" s="95">
        <v>0</v>
      </c>
      <c r="E210" s="90" t="s">
        <v>205</v>
      </c>
      <c r="F210" s="96">
        <f>SUM(F212)</f>
        <v>700</v>
      </c>
      <c r="G210" s="96">
        <f>SUM(G212)</f>
        <v>700</v>
      </c>
      <c r="H210" s="96">
        <f>SUM(H212)</f>
        <v>0</v>
      </c>
    </row>
    <row r="211" spans="1:8" s="97" customFormat="1" ht="10.5" customHeight="1">
      <c r="A211" s="93"/>
      <c r="B211" s="85"/>
      <c r="C211" s="94"/>
      <c r="D211" s="95"/>
      <c r="E211" s="90" t="s">
        <v>77</v>
      </c>
      <c r="F211" s="103"/>
      <c r="G211" s="103"/>
      <c r="H211" s="103"/>
    </row>
    <row r="212" spans="1:8" ht="16.5" customHeight="1" thickBot="1">
      <c r="A212" s="93">
        <v>2811</v>
      </c>
      <c r="B212" s="105" t="s">
        <v>204</v>
      </c>
      <c r="C212" s="94">
        <v>1</v>
      </c>
      <c r="D212" s="95">
        <v>1</v>
      </c>
      <c r="E212" s="90" t="s">
        <v>205</v>
      </c>
      <c r="F212" s="100">
        <f>SUM(G212:H212)</f>
        <v>700</v>
      </c>
      <c r="G212" s="101">
        <v>700</v>
      </c>
      <c r="H212" s="102"/>
    </row>
    <row r="213" spans="1:8" ht="17.25" customHeight="1">
      <c r="A213" s="93">
        <v>2820</v>
      </c>
      <c r="B213" s="105" t="s">
        <v>204</v>
      </c>
      <c r="C213" s="94">
        <v>2</v>
      </c>
      <c r="D213" s="95">
        <v>0</v>
      </c>
      <c r="E213" s="90" t="s">
        <v>206</v>
      </c>
      <c r="F213" s="96">
        <f>SUM(F215:F221)</f>
        <v>72073</v>
      </c>
      <c r="G213" s="96">
        <f>SUM(G215:G221)</f>
        <v>72073</v>
      </c>
      <c r="H213" s="96">
        <f>SUM(H215:H221)</f>
        <v>0</v>
      </c>
    </row>
    <row r="214" spans="1:8" s="97" customFormat="1" ht="10.5" customHeight="1">
      <c r="A214" s="93"/>
      <c r="B214" s="85"/>
      <c r="C214" s="94"/>
      <c r="D214" s="95"/>
      <c r="E214" s="90" t="s">
        <v>77</v>
      </c>
      <c r="F214" s="96"/>
      <c r="G214" s="98"/>
      <c r="H214" s="99"/>
    </row>
    <row r="215" spans="1:8" ht="15.75" thickBot="1">
      <c r="A215" s="93">
        <v>2821</v>
      </c>
      <c r="B215" s="105" t="s">
        <v>204</v>
      </c>
      <c r="C215" s="94">
        <v>2</v>
      </c>
      <c r="D215" s="95">
        <v>1</v>
      </c>
      <c r="E215" s="90" t="s">
        <v>207</v>
      </c>
      <c r="F215" s="100">
        <f aca="true" t="shared" si="2" ref="F215:F221">SUM(G215:H215)</f>
        <v>21633</v>
      </c>
      <c r="G215" s="98">
        <v>21633</v>
      </c>
      <c r="H215" s="99"/>
    </row>
    <row r="216" spans="1:8" ht="15.75" thickBot="1">
      <c r="A216" s="93">
        <v>2822</v>
      </c>
      <c r="B216" s="105" t="s">
        <v>204</v>
      </c>
      <c r="C216" s="94">
        <v>2</v>
      </c>
      <c r="D216" s="95">
        <v>2</v>
      </c>
      <c r="E216" s="90" t="s">
        <v>208</v>
      </c>
      <c r="F216" s="100">
        <f t="shared" si="2"/>
        <v>0</v>
      </c>
      <c r="G216" s="98"/>
      <c r="H216" s="99"/>
    </row>
    <row r="217" spans="1:8" ht="18" customHeight="1" thickBot="1">
      <c r="A217" s="93">
        <v>2823</v>
      </c>
      <c r="B217" s="105" t="s">
        <v>204</v>
      </c>
      <c r="C217" s="94">
        <v>2</v>
      </c>
      <c r="D217" s="95">
        <v>3</v>
      </c>
      <c r="E217" s="90" t="s">
        <v>209</v>
      </c>
      <c r="F217" s="100">
        <f t="shared" si="2"/>
        <v>41790</v>
      </c>
      <c r="G217" s="98">
        <v>41790</v>
      </c>
      <c r="H217" s="99"/>
    </row>
    <row r="218" spans="1:8" ht="15.75" thickBot="1">
      <c r="A218" s="93">
        <v>2824</v>
      </c>
      <c r="B218" s="105" t="s">
        <v>204</v>
      </c>
      <c r="C218" s="94">
        <v>2</v>
      </c>
      <c r="D218" s="95">
        <v>4</v>
      </c>
      <c r="E218" s="90" t="s">
        <v>210</v>
      </c>
      <c r="F218" s="100">
        <f t="shared" si="2"/>
        <v>8650</v>
      </c>
      <c r="G218" s="98">
        <v>8650</v>
      </c>
      <c r="H218" s="99"/>
    </row>
    <row r="219" spans="1:8" ht="15.75" thickBot="1">
      <c r="A219" s="93">
        <v>2825</v>
      </c>
      <c r="B219" s="105" t="s">
        <v>204</v>
      </c>
      <c r="C219" s="94">
        <v>2</v>
      </c>
      <c r="D219" s="95">
        <v>5</v>
      </c>
      <c r="E219" s="90" t="s">
        <v>211</v>
      </c>
      <c r="F219" s="100">
        <f t="shared" si="2"/>
        <v>0</v>
      </c>
      <c r="G219" s="98"/>
      <c r="H219" s="99"/>
    </row>
    <row r="220" spans="1:8" ht="15.75" thickBot="1">
      <c r="A220" s="93">
        <v>2826</v>
      </c>
      <c r="B220" s="105" t="s">
        <v>204</v>
      </c>
      <c r="C220" s="94">
        <v>2</v>
      </c>
      <c r="D220" s="95">
        <v>6</v>
      </c>
      <c r="E220" s="90" t="s">
        <v>212</v>
      </c>
      <c r="F220" s="100">
        <f t="shared" si="2"/>
        <v>0</v>
      </c>
      <c r="G220" s="98"/>
      <c r="H220" s="99"/>
    </row>
    <row r="221" spans="1:8" ht="24.75" thickBot="1">
      <c r="A221" s="93">
        <v>2827</v>
      </c>
      <c r="B221" s="105" t="s">
        <v>204</v>
      </c>
      <c r="C221" s="94">
        <v>2</v>
      </c>
      <c r="D221" s="95">
        <v>7</v>
      </c>
      <c r="E221" s="90" t="s">
        <v>213</v>
      </c>
      <c r="F221" s="100">
        <f t="shared" si="2"/>
        <v>0</v>
      </c>
      <c r="G221" s="98"/>
      <c r="H221" s="99"/>
    </row>
    <row r="222" spans="1:8" ht="29.25" customHeight="1">
      <c r="A222" s="93">
        <v>2830</v>
      </c>
      <c r="B222" s="105" t="s">
        <v>204</v>
      </c>
      <c r="C222" s="94">
        <v>3</v>
      </c>
      <c r="D222" s="95">
        <v>0</v>
      </c>
      <c r="E222" s="90" t="s">
        <v>214</v>
      </c>
      <c r="F222" s="96">
        <f>SUM(F224:F226)</f>
        <v>0</v>
      </c>
      <c r="G222" s="96">
        <f>SUM(G224:G226)</f>
        <v>0</v>
      </c>
      <c r="H222" s="96">
        <f>SUM(H224:H226)</f>
        <v>0</v>
      </c>
    </row>
    <row r="223" spans="1:8" s="97" customFormat="1" ht="10.5" customHeight="1">
      <c r="A223" s="93"/>
      <c r="B223" s="85"/>
      <c r="C223" s="94"/>
      <c r="D223" s="95"/>
      <c r="E223" s="90" t="s">
        <v>77</v>
      </c>
      <c r="F223" s="96"/>
      <c r="G223" s="98"/>
      <c r="H223" s="99"/>
    </row>
    <row r="224" spans="1:8" ht="15.75" thickBot="1">
      <c r="A224" s="93">
        <v>2831</v>
      </c>
      <c r="B224" s="105" t="s">
        <v>204</v>
      </c>
      <c r="C224" s="94">
        <v>3</v>
      </c>
      <c r="D224" s="95">
        <v>1</v>
      </c>
      <c r="E224" s="90" t="s">
        <v>215</v>
      </c>
      <c r="F224" s="100">
        <f>SUM(G224:H224)</f>
        <v>0</v>
      </c>
      <c r="G224" s="98"/>
      <c r="H224" s="99"/>
    </row>
    <row r="225" spans="1:8" ht="15.75" thickBot="1">
      <c r="A225" s="93">
        <v>2832</v>
      </c>
      <c r="B225" s="105" t="s">
        <v>204</v>
      </c>
      <c r="C225" s="94">
        <v>3</v>
      </c>
      <c r="D225" s="95">
        <v>2</v>
      </c>
      <c r="E225" s="90" t="s">
        <v>216</v>
      </c>
      <c r="F225" s="100">
        <f>SUM(G225:H225)</f>
        <v>0</v>
      </c>
      <c r="G225" s="98"/>
      <c r="H225" s="99"/>
    </row>
    <row r="226" spans="1:8" ht="18.75" customHeight="1" thickBot="1">
      <c r="A226" s="93">
        <v>2833</v>
      </c>
      <c r="B226" s="105" t="s">
        <v>204</v>
      </c>
      <c r="C226" s="94">
        <v>3</v>
      </c>
      <c r="D226" s="95">
        <v>3</v>
      </c>
      <c r="E226" s="90" t="s">
        <v>217</v>
      </c>
      <c r="F226" s="100">
        <f>SUM(G226:H226)</f>
        <v>0</v>
      </c>
      <c r="G226" s="98"/>
      <c r="H226" s="99"/>
    </row>
    <row r="227" spans="1:8" ht="14.25" customHeight="1">
      <c r="A227" s="93">
        <v>2840</v>
      </c>
      <c r="B227" s="105" t="s">
        <v>204</v>
      </c>
      <c r="C227" s="94">
        <v>4</v>
      </c>
      <c r="D227" s="95">
        <v>0</v>
      </c>
      <c r="E227" s="90" t="s">
        <v>218</v>
      </c>
      <c r="F227" s="96">
        <f>SUM(F229:F231)</f>
        <v>0</v>
      </c>
      <c r="G227" s="96">
        <f>SUM(G229:G231)</f>
        <v>0</v>
      </c>
      <c r="H227" s="96">
        <f>SUM(H229:H231)</f>
        <v>0</v>
      </c>
    </row>
    <row r="228" spans="1:8" s="97" customFormat="1" ht="10.5" customHeight="1">
      <c r="A228" s="93"/>
      <c r="B228" s="85"/>
      <c r="C228" s="94"/>
      <c r="D228" s="95"/>
      <c r="E228" s="90" t="s">
        <v>77</v>
      </c>
      <c r="F228" s="96"/>
      <c r="G228" s="98"/>
      <c r="H228" s="99"/>
    </row>
    <row r="229" spans="1:8" ht="14.25" customHeight="1" thickBot="1">
      <c r="A229" s="93">
        <v>2841</v>
      </c>
      <c r="B229" s="105" t="s">
        <v>204</v>
      </c>
      <c r="C229" s="94">
        <v>4</v>
      </c>
      <c r="D229" s="95">
        <v>1</v>
      </c>
      <c r="E229" s="90" t="s">
        <v>219</v>
      </c>
      <c r="F229" s="100">
        <f>SUM(G229:H229)</f>
        <v>0</v>
      </c>
      <c r="G229" s="98"/>
      <c r="H229" s="99"/>
    </row>
    <row r="230" spans="1:8" ht="29.25" customHeight="1" thickBot="1">
      <c r="A230" s="93">
        <v>2842</v>
      </c>
      <c r="B230" s="105" t="s">
        <v>204</v>
      </c>
      <c r="C230" s="94">
        <v>4</v>
      </c>
      <c r="D230" s="95">
        <v>2</v>
      </c>
      <c r="E230" s="90" t="s">
        <v>220</v>
      </c>
      <c r="F230" s="100">
        <f>SUM(G230:H230)</f>
        <v>0</v>
      </c>
      <c r="G230" s="98"/>
      <c r="H230" s="99"/>
    </row>
    <row r="231" spans="1:8" ht="18.75" customHeight="1" thickBot="1">
      <c r="A231" s="93">
        <v>2843</v>
      </c>
      <c r="B231" s="105" t="s">
        <v>204</v>
      </c>
      <c r="C231" s="94">
        <v>4</v>
      </c>
      <c r="D231" s="95">
        <v>3</v>
      </c>
      <c r="E231" s="90" t="s">
        <v>218</v>
      </c>
      <c r="F231" s="100">
        <f>SUM(G231:H231)</f>
        <v>0</v>
      </c>
      <c r="G231" s="98"/>
      <c r="H231" s="99"/>
    </row>
    <row r="232" spans="1:8" ht="26.25" customHeight="1">
      <c r="A232" s="93">
        <v>2850</v>
      </c>
      <c r="B232" s="105" t="s">
        <v>204</v>
      </c>
      <c r="C232" s="94">
        <v>5</v>
      </c>
      <c r="D232" s="95">
        <v>0</v>
      </c>
      <c r="E232" s="106" t="s">
        <v>221</v>
      </c>
      <c r="F232" s="96">
        <f>SUM(F234)</f>
        <v>0</v>
      </c>
      <c r="G232" s="96">
        <f>SUM(G234)</f>
        <v>0</v>
      </c>
      <c r="H232" s="96">
        <f>SUM(H234)</f>
        <v>0</v>
      </c>
    </row>
    <row r="233" spans="1:8" s="97" customFormat="1" ht="10.5" customHeight="1">
      <c r="A233" s="93"/>
      <c r="B233" s="85"/>
      <c r="C233" s="94"/>
      <c r="D233" s="95"/>
      <c r="E233" s="90" t="s">
        <v>77</v>
      </c>
      <c r="F233" s="103"/>
      <c r="G233" s="103"/>
      <c r="H233" s="103"/>
    </row>
    <row r="234" spans="1:8" ht="24" customHeight="1" thickBot="1">
      <c r="A234" s="93">
        <v>2851</v>
      </c>
      <c r="B234" s="105" t="s">
        <v>204</v>
      </c>
      <c r="C234" s="94">
        <v>5</v>
      </c>
      <c r="D234" s="95">
        <v>1</v>
      </c>
      <c r="E234" s="106" t="s">
        <v>221</v>
      </c>
      <c r="F234" s="100">
        <f>SUM(G234:H234)</f>
        <v>0</v>
      </c>
      <c r="G234" s="101"/>
      <c r="H234" s="102"/>
    </row>
    <row r="235" spans="1:8" ht="27" customHeight="1">
      <c r="A235" s="93">
        <v>2860</v>
      </c>
      <c r="B235" s="105" t="s">
        <v>204</v>
      </c>
      <c r="C235" s="94">
        <v>6</v>
      </c>
      <c r="D235" s="95">
        <v>0</v>
      </c>
      <c r="E235" s="106" t="s">
        <v>222</v>
      </c>
      <c r="F235" s="96">
        <f>SUM(F237)</f>
        <v>0</v>
      </c>
      <c r="G235" s="96">
        <f>SUM(G237)</f>
        <v>0</v>
      </c>
      <c r="H235" s="96">
        <f>SUM(H237)</f>
        <v>0</v>
      </c>
    </row>
    <row r="236" spans="1:8" s="97" customFormat="1" ht="10.5" customHeight="1">
      <c r="A236" s="93"/>
      <c r="B236" s="85"/>
      <c r="C236" s="94"/>
      <c r="D236" s="95"/>
      <c r="E236" s="90" t="s">
        <v>77</v>
      </c>
      <c r="F236" s="103"/>
      <c r="G236" s="103"/>
      <c r="H236" s="103"/>
    </row>
    <row r="237" spans="1:8" ht="18" customHeight="1" thickBot="1">
      <c r="A237" s="93">
        <v>2861</v>
      </c>
      <c r="B237" s="105" t="s">
        <v>204</v>
      </c>
      <c r="C237" s="94">
        <v>6</v>
      </c>
      <c r="D237" s="95">
        <v>1</v>
      </c>
      <c r="E237" s="106" t="s">
        <v>222</v>
      </c>
      <c r="F237" s="100">
        <f>SUM(G237:H237)</f>
        <v>0</v>
      </c>
      <c r="G237" s="101"/>
      <c r="H237" s="102"/>
    </row>
    <row r="238" spans="1:8" s="89" customFormat="1" ht="44.25" customHeight="1">
      <c r="A238" s="93">
        <v>2900</v>
      </c>
      <c r="B238" s="198" t="s">
        <v>223</v>
      </c>
      <c r="C238" s="199">
        <v>0</v>
      </c>
      <c r="D238" s="200">
        <v>0</v>
      </c>
      <c r="E238" s="197" t="s">
        <v>568</v>
      </c>
      <c r="F238" s="201">
        <f>SUM(F240,F244,F248,F252,F256,F260,F263,F266)</f>
        <v>290041</v>
      </c>
      <c r="G238" s="201">
        <f>SUM(G240,G244,G248,G252,G256,G260,G263,G266)</f>
        <v>290041</v>
      </c>
      <c r="H238" s="201">
        <f>SUM(H240,H244,H248,H252,H256,H260,H263,H266)</f>
        <v>0</v>
      </c>
    </row>
    <row r="239" spans="1:8" ht="11.25" customHeight="1">
      <c r="A239" s="84"/>
      <c r="B239" s="85"/>
      <c r="C239" s="86"/>
      <c r="D239" s="87"/>
      <c r="E239" s="90" t="s">
        <v>5</v>
      </c>
      <c r="F239" s="88"/>
      <c r="G239" s="91"/>
      <c r="H239" s="92"/>
    </row>
    <row r="240" spans="1:8" ht="24.75" customHeight="1">
      <c r="A240" s="93">
        <v>2910</v>
      </c>
      <c r="B240" s="105" t="s">
        <v>223</v>
      </c>
      <c r="C240" s="94">
        <v>1</v>
      </c>
      <c r="D240" s="95">
        <v>0</v>
      </c>
      <c r="E240" s="90" t="s">
        <v>224</v>
      </c>
      <c r="F240" s="103">
        <f>SUM(F242:F243)</f>
        <v>141460</v>
      </c>
      <c r="G240" s="103">
        <f>SUM(G242:G243)</f>
        <v>141460</v>
      </c>
      <c r="H240" s="103">
        <f>SUM(H242:H243)</f>
        <v>0</v>
      </c>
    </row>
    <row r="241" spans="1:8" s="97" customFormat="1" ht="10.5" customHeight="1">
      <c r="A241" s="93"/>
      <c r="B241" s="85"/>
      <c r="C241" s="94"/>
      <c r="D241" s="95"/>
      <c r="E241" s="90" t="s">
        <v>77</v>
      </c>
      <c r="F241" s="103"/>
      <c r="G241" s="103"/>
      <c r="H241" s="103"/>
    </row>
    <row r="242" spans="1:8" ht="19.5" customHeight="1" thickBot="1">
      <c r="A242" s="93">
        <v>2911</v>
      </c>
      <c r="B242" s="105" t="s">
        <v>223</v>
      </c>
      <c r="C242" s="94">
        <v>1</v>
      </c>
      <c r="D242" s="95">
        <v>1</v>
      </c>
      <c r="E242" s="90" t="s">
        <v>225</v>
      </c>
      <c r="F242" s="100">
        <f>SUM(G242:H242)</f>
        <v>141460</v>
      </c>
      <c r="G242" s="101">
        <v>141460</v>
      </c>
      <c r="H242" s="102"/>
    </row>
    <row r="243" spans="1:8" ht="18" customHeight="1" thickBot="1">
      <c r="A243" s="93">
        <v>2912</v>
      </c>
      <c r="B243" s="105" t="s">
        <v>223</v>
      </c>
      <c r="C243" s="94">
        <v>1</v>
      </c>
      <c r="D243" s="95">
        <v>2</v>
      </c>
      <c r="E243" s="90" t="s">
        <v>226</v>
      </c>
      <c r="F243" s="100">
        <f>SUM(G243:H243)</f>
        <v>0</v>
      </c>
      <c r="G243" s="101"/>
      <c r="H243" s="102"/>
    </row>
    <row r="244" spans="1:8" ht="16.5" customHeight="1">
      <c r="A244" s="93">
        <v>2920</v>
      </c>
      <c r="B244" s="105" t="s">
        <v>223</v>
      </c>
      <c r="C244" s="94">
        <v>2</v>
      </c>
      <c r="D244" s="95">
        <v>0</v>
      </c>
      <c r="E244" s="90" t="s">
        <v>227</v>
      </c>
      <c r="F244" s="103">
        <f>SUM(F246:F247)</f>
        <v>0</v>
      </c>
      <c r="G244" s="103">
        <f>SUM(G246:G247)</f>
        <v>0</v>
      </c>
      <c r="H244" s="103">
        <f>SUM(H246:H247)</f>
        <v>0</v>
      </c>
    </row>
    <row r="245" spans="1:8" s="97" customFormat="1" ht="10.5" customHeight="1">
      <c r="A245" s="93"/>
      <c r="B245" s="85"/>
      <c r="C245" s="94"/>
      <c r="D245" s="95"/>
      <c r="E245" s="90" t="s">
        <v>77</v>
      </c>
      <c r="F245" s="103"/>
      <c r="G245" s="103"/>
      <c r="H245" s="103"/>
    </row>
    <row r="246" spans="1:8" ht="17.25" customHeight="1" thickBot="1">
      <c r="A246" s="93">
        <v>2921</v>
      </c>
      <c r="B246" s="105" t="s">
        <v>223</v>
      </c>
      <c r="C246" s="94">
        <v>2</v>
      </c>
      <c r="D246" s="95">
        <v>1</v>
      </c>
      <c r="E246" s="90" t="s">
        <v>228</v>
      </c>
      <c r="F246" s="100">
        <f>SUM(G246:H246)</f>
        <v>0</v>
      </c>
      <c r="G246" s="101"/>
      <c r="H246" s="102"/>
    </row>
    <row r="247" spans="1:8" ht="19.5" customHeight="1" thickBot="1">
      <c r="A247" s="93">
        <v>2922</v>
      </c>
      <c r="B247" s="105" t="s">
        <v>223</v>
      </c>
      <c r="C247" s="94">
        <v>2</v>
      </c>
      <c r="D247" s="95">
        <v>2</v>
      </c>
      <c r="E247" s="90" t="s">
        <v>229</v>
      </c>
      <c r="F247" s="100">
        <f>SUM(G247:H247)</f>
        <v>0</v>
      </c>
      <c r="G247" s="101"/>
      <c r="H247" s="102"/>
    </row>
    <row r="248" spans="1:8" ht="28.5" customHeight="1">
      <c r="A248" s="93">
        <v>2930</v>
      </c>
      <c r="B248" s="105" t="s">
        <v>223</v>
      </c>
      <c r="C248" s="94">
        <v>3</v>
      </c>
      <c r="D248" s="95">
        <v>0</v>
      </c>
      <c r="E248" s="90" t="s">
        <v>230</v>
      </c>
      <c r="F248" s="103">
        <f>SUM(F250:F251)</f>
        <v>0</v>
      </c>
      <c r="G248" s="103">
        <f>SUM(G250:G251)</f>
        <v>0</v>
      </c>
      <c r="H248" s="103">
        <f>SUM(H250:H251)</f>
        <v>0</v>
      </c>
    </row>
    <row r="249" spans="1:8" s="97" customFormat="1" ht="10.5" customHeight="1">
      <c r="A249" s="93"/>
      <c r="B249" s="85"/>
      <c r="C249" s="94"/>
      <c r="D249" s="95"/>
      <c r="E249" s="90" t="s">
        <v>77</v>
      </c>
      <c r="F249" s="103"/>
      <c r="G249" s="103"/>
      <c r="H249" s="103"/>
    </row>
    <row r="250" spans="1:8" ht="16.5" customHeight="1" thickBot="1">
      <c r="A250" s="93">
        <v>2931</v>
      </c>
      <c r="B250" s="105" t="s">
        <v>223</v>
      </c>
      <c r="C250" s="94">
        <v>3</v>
      </c>
      <c r="D250" s="95">
        <v>1</v>
      </c>
      <c r="E250" s="90" t="s">
        <v>231</v>
      </c>
      <c r="F250" s="100">
        <f>SUM(G250:H250)</f>
        <v>0</v>
      </c>
      <c r="G250" s="101"/>
      <c r="H250" s="102"/>
    </row>
    <row r="251" spans="1:8" ht="15.75" thickBot="1">
      <c r="A251" s="93">
        <v>2932</v>
      </c>
      <c r="B251" s="105" t="s">
        <v>223</v>
      </c>
      <c r="C251" s="94">
        <v>3</v>
      </c>
      <c r="D251" s="95">
        <v>2</v>
      </c>
      <c r="E251" s="90" t="s">
        <v>232</v>
      </c>
      <c r="F251" s="100">
        <f>SUM(G251:H251)</f>
        <v>0</v>
      </c>
      <c r="G251" s="101"/>
      <c r="H251" s="102"/>
    </row>
    <row r="252" spans="1:8" ht="16.5" customHeight="1">
      <c r="A252" s="93">
        <v>2940</v>
      </c>
      <c r="B252" s="105" t="s">
        <v>223</v>
      </c>
      <c r="C252" s="94">
        <v>4</v>
      </c>
      <c r="D252" s="95">
        <v>0</v>
      </c>
      <c r="E252" s="90" t="s">
        <v>233</v>
      </c>
      <c r="F252" s="103">
        <f>SUM(F254:F255)</f>
        <v>0</v>
      </c>
      <c r="G252" s="103">
        <f>SUM(G254:G255)</f>
        <v>0</v>
      </c>
      <c r="H252" s="103">
        <f>SUM(H254:H255)</f>
        <v>0</v>
      </c>
    </row>
    <row r="253" spans="1:8" s="97" customFormat="1" ht="12.75" customHeight="1">
      <c r="A253" s="93"/>
      <c r="B253" s="85"/>
      <c r="C253" s="94"/>
      <c r="D253" s="95"/>
      <c r="E253" s="90" t="s">
        <v>77</v>
      </c>
      <c r="F253" s="103"/>
      <c r="G253" s="103"/>
      <c r="H253" s="103"/>
    </row>
    <row r="254" spans="1:8" ht="18.75" customHeight="1" thickBot="1">
      <c r="A254" s="93">
        <v>2941</v>
      </c>
      <c r="B254" s="105" t="s">
        <v>223</v>
      </c>
      <c r="C254" s="94">
        <v>4</v>
      </c>
      <c r="D254" s="95">
        <v>1</v>
      </c>
      <c r="E254" s="90" t="s">
        <v>234</v>
      </c>
      <c r="F254" s="100">
        <f>SUM(G254:H254)</f>
        <v>0</v>
      </c>
      <c r="G254" s="101"/>
      <c r="H254" s="102"/>
    </row>
    <row r="255" spans="1:8" ht="15.75" customHeight="1" thickBot="1">
      <c r="A255" s="93">
        <v>2942</v>
      </c>
      <c r="B255" s="105" t="s">
        <v>223</v>
      </c>
      <c r="C255" s="94">
        <v>4</v>
      </c>
      <c r="D255" s="95">
        <v>2</v>
      </c>
      <c r="E255" s="90" t="s">
        <v>235</v>
      </c>
      <c r="F255" s="100">
        <f>SUM(G255:H255)</f>
        <v>0</v>
      </c>
      <c r="G255" s="101"/>
      <c r="H255" s="102"/>
    </row>
    <row r="256" spans="1:8" ht="15.75" customHeight="1">
      <c r="A256" s="93">
        <v>2950</v>
      </c>
      <c r="B256" s="105" t="s">
        <v>223</v>
      </c>
      <c r="C256" s="94">
        <v>5</v>
      </c>
      <c r="D256" s="95">
        <v>0</v>
      </c>
      <c r="E256" s="90" t="s">
        <v>236</v>
      </c>
      <c r="F256" s="103">
        <f>SUM(F258:F259)</f>
        <v>148581</v>
      </c>
      <c r="G256" s="103">
        <f>SUM(G258:G259)</f>
        <v>148581</v>
      </c>
      <c r="H256" s="103">
        <f>SUM(H258:H259)</f>
        <v>0</v>
      </c>
    </row>
    <row r="257" spans="1:8" s="97" customFormat="1" ht="10.5" customHeight="1">
      <c r="A257" s="93"/>
      <c r="B257" s="85"/>
      <c r="C257" s="94"/>
      <c r="D257" s="95"/>
      <c r="E257" s="90" t="s">
        <v>77</v>
      </c>
      <c r="F257" s="103"/>
      <c r="G257" s="103"/>
      <c r="H257" s="103"/>
    </row>
    <row r="258" spans="1:8" ht="15.75" thickBot="1">
      <c r="A258" s="93">
        <v>2951</v>
      </c>
      <c r="B258" s="105" t="s">
        <v>223</v>
      </c>
      <c r="C258" s="94">
        <v>5</v>
      </c>
      <c r="D258" s="95">
        <v>1</v>
      </c>
      <c r="E258" s="90" t="s">
        <v>237</v>
      </c>
      <c r="F258" s="100">
        <f>SUM(G258:H258)</f>
        <v>148581</v>
      </c>
      <c r="G258" s="101">
        <v>148581</v>
      </c>
      <c r="H258" s="102"/>
    </row>
    <row r="259" spans="1:8" ht="16.5" customHeight="1" thickBot="1">
      <c r="A259" s="93">
        <v>2952</v>
      </c>
      <c r="B259" s="105" t="s">
        <v>223</v>
      </c>
      <c r="C259" s="94">
        <v>5</v>
      </c>
      <c r="D259" s="95">
        <v>2</v>
      </c>
      <c r="E259" s="90" t="s">
        <v>238</v>
      </c>
      <c r="F259" s="100">
        <f>SUM(G259:H259)</f>
        <v>0</v>
      </c>
      <c r="G259" s="101"/>
      <c r="H259" s="102"/>
    </row>
    <row r="260" spans="1:8" ht="17.25" customHeight="1">
      <c r="A260" s="93">
        <v>2960</v>
      </c>
      <c r="B260" s="105" t="s">
        <v>223</v>
      </c>
      <c r="C260" s="94">
        <v>6</v>
      </c>
      <c r="D260" s="95">
        <v>0</v>
      </c>
      <c r="E260" s="90" t="s">
        <v>239</v>
      </c>
      <c r="F260" s="96">
        <f>SUM(F262)</f>
        <v>0</v>
      </c>
      <c r="G260" s="96">
        <f>SUM(G262)</f>
        <v>0</v>
      </c>
      <c r="H260" s="96">
        <f>SUM(H262)</f>
        <v>0</v>
      </c>
    </row>
    <row r="261" spans="1:8" s="97" customFormat="1" ht="14.25" customHeight="1">
      <c r="A261" s="93"/>
      <c r="B261" s="85"/>
      <c r="C261" s="94"/>
      <c r="D261" s="95"/>
      <c r="E261" s="90" t="s">
        <v>77</v>
      </c>
      <c r="F261" s="103"/>
      <c r="G261" s="103"/>
      <c r="H261" s="103"/>
    </row>
    <row r="262" spans="1:8" ht="16.5" customHeight="1" thickBot="1">
      <c r="A262" s="107">
        <v>2961</v>
      </c>
      <c r="B262" s="94" t="s">
        <v>223</v>
      </c>
      <c r="C262" s="94">
        <v>6</v>
      </c>
      <c r="D262" s="94">
        <v>1</v>
      </c>
      <c r="E262" s="108" t="s">
        <v>239</v>
      </c>
      <c r="F262" s="100">
        <f>SUM(G262:H262)</f>
        <v>0</v>
      </c>
      <c r="G262" s="101"/>
      <c r="H262" s="102"/>
    </row>
    <row r="263" spans="1:8" ht="26.25" customHeight="1">
      <c r="A263" s="107">
        <v>2970</v>
      </c>
      <c r="B263" s="94" t="s">
        <v>223</v>
      </c>
      <c r="C263" s="94">
        <v>7</v>
      </c>
      <c r="D263" s="94">
        <v>0</v>
      </c>
      <c r="E263" s="108" t="s">
        <v>240</v>
      </c>
      <c r="F263" s="96">
        <f>SUM(F265)</f>
        <v>0</v>
      </c>
      <c r="G263" s="96">
        <f>SUM(G265)</f>
        <v>0</v>
      </c>
      <c r="H263" s="96">
        <f>SUM(H265)</f>
        <v>0</v>
      </c>
    </row>
    <row r="264" spans="1:8" s="97" customFormat="1" ht="10.5" customHeight="1">
      <c r="A264" s="107"/>
      <c r="B264" s="94"/>
      <c r="C264" s="94"/>
      <c r="D264" s="94"/>
      <c r="E264" s="108" t="s">
        <v>77</v>
      </c>
      <c r="F264" s="103"/>
      <c r="G264" s="103"/>
      <c r="H264" s="103"/>
    </row>
    <row r="265" spans="1:8" ht="27.75" customHeight="1" thickBot="1">
      <c r="A265" s="107">
        <v>2971</v>
      </c>
      <c r="B265" s="94" t="s">
        <v>223</v>
      </c>
      <c r="C265" s="94">
        <v>7</v>
      </c>
      <c r="D265" s="94">
        <v>1</v>
      </c>
      <c r="E265" s="108" t="s">
        <v>240</v>
      </c>
      <c r="F265" s="100">
        <f>SUM(G265:H265)</f>
        <v>0</v>
      </c>
      <c r="G265" s="101"/>
      <c r="H265" s="102"/>
    </row>
    <row r="266" spans="1:8" ht="15.75" customHeight="1">
      <c r="A266" s="107">
        <v>2980</v>
      </c>
      <c r="B266" s="94" t="s">
        <v>223</v>
      </c>
      <c r="C266" s="94">
        <v>8</v>
      </c>
      <c r="D266" s="94">
        <v>0</v>
      </c>
      <c r="E266" s="108" t="s">
        <v>241</v>
      </c>
      <c r="F266" s="96">
        <f>SUM(F268)</f>
        <v>0</v>
      </c>
      <c r="G266" s="96">
        <f>SUM(G268)</f>
        <v>0</v>
      </c>
      <c r="H266" s="96">
        <f>SUM(H268)</f>
        <v>0</v>
      </c>
    </row>
    <row r="267" spans="1:8" s="97" customFormat="1" ht="10.5" customHeight="1">
      <c r="A267" s="107"/>
      <c r="B267" s="94"/>
      <c r="C267" s="94"/>
      <c r="D267" s="94"/>
      <c r="E267" s="108" t="s">
        <v>77</v>
      </c>
      <c r="F267" s="103"/>
      <c r="G267" s="103"/>
      <c r="H267" s="103"/>
    </row>
    <row r="268" spans="1:8" ht="15" customHeight="1" thickBot="1">
      <c r="A268" s="107">
        <v>2981</v>
      </c>
      <c r="B268" s="94" t="s">
        <v>223</v>
      </c>
      <c r="C268" s="94">
        <v>8</v>
      </c>
      <c r="D268" s="94">
        <v>1</v>
      </c>
      <c r="E268" s="108" t="s">
        <v>241</v>
      </c>
      <c r="F268" s="100">
        <f>SUM(G268:H268)</f>
        <v>0</v>
      </c>
      <c r="G268" s="101"/>
      <c r="H268" s="102"/>
    </row>
    <row r="269" spans="1:8" s="89" customFormat="1" ht="38.25" customHeight="1">
      <c r="A269" s="107">
        <v>3000</v>
      </c>
      <c r="B269" s="199" t="s">
        <v>242</v>
      </c>
      <c r="C269" s="199">
        <v>0</v>
      </c>
      <c r="D269" s="199">
        <v>0</v>
      </c>
      <c r="E269" s="211" t="s">
        <v>569</v>
      </c>
      <c r="F269" s="212">
        <f>SUM(F271,F275,F278,F281,F284,F287,F290,F293,F297)</f>
        <v>4500</v>
      </c>
      <c r="G269" s="212">
        <f>SUM(G271,G275,G278,G281,G284,G287,G290,G293,G297)</f>
        <v>4500</v>
      </c>
      <c r="H269" s="212">
        <f>SUM(H271,H275,H278,H281,H284,H287,H290,H293,H297)</f>
        <v>0</v>
      </c>
    </row>
    <row r="270" spans="1:8" ht="11.25" customHeight="1">
      <c r="A270" s="107"/>
      <c r="B270" s="94"/>
      <c r="C270" s="94"/>
      <c r="D270" s="94"/>
      <c r="E270" s="108" t="s">
        <v>5</v>
      </c>
      <c r="F270" s="103"/>
      <c r="G270" s="103"/>
      <c r="H270" s="103"/>
    </row>
    <row r="271" spans="1:8" ht="18" customHeight="1">
      <c r="A271" s="107">
        <v>3010</v>
      </c>
      <c r="B271" s="94" t="s">
        <v>242</v>
      </c>
      <c r="C271" s="94">
        <v>1</v>
      </c>
      <c r="D271" s="94">
        <v>0</v>
      </c>
      <c r="E271" s="108" t="s">
        <v>243</v>
      </c>
      <c r="F271" s="103">
        <f>SUM(F273:F274)</f>
        <v>0</v>
      </c>
      <c r="G271" s="103">
        <f>SUM(G273:G274)</f>
        <v>0</v>
      </c>
      <c r="H271" s="103">
        <f>SUM(H273:H274)</f>
        <v>0</v>
      </c>
    </row>
    <row r="272" spans="1:8" s="97" customFormat="1" ht="16.5" customHeight="1">
      <c r="A272" s="107"/>
      <c r="B272" s="94"/>
      <c r="C272" s="94"/>
      <c r="D272" s="94"/>
      <c r="E272" s="108" t="s">
        <v>77</v>
      </c>
      <c r="F272" s="103"/>
      <c r="G272" s="103"/>
      <c r="H272" s="103"/>
    </row>
    <row r="273" spans="1:8" ht="18.75" customHeight="1" thickBot="1">
      <c r="A273" s="107">
        <v>3011</v>
      </c>
      <c r="B273" s="94" t="s">
        <v>242</v>
      </c>
      <c r="C273" s="94">
        <v>1</v>
      </c>
      <c r="D273" s="94">
        <v>1</v>
      </c>
      <c r="E273" s="108" t="s">
        <v>244</v>
      </c>
      <c r="F273" s="100">
        <f>SUM(G273:H273)</f>
        <v>0</v>
      </c>
      <c r="G273" s="101"/>
      <c r="H273" s="102"/>
    </row>
    <row r="274" spans="1:8" ht="17.25" customHeight="1" thickBot="1">
      <c r="A274" s="107">
        <v>3012</v>
      </c>
      <c r="B274" s="94" t="s">
        <v>242</v>
      </c>
      <c r="C274" s="94">
        <v>1</v>
      </c>
      <c r="D274" s="94">
        <v>2</v>
      </c>
      <c r="E274" s="108" t="s">
        <v>245</v>
      </c>
      <c r="F274" s="100">
        <f>SUM(G274:H274)</f>
        <v>0</v>
      </c>
      <c r="G274" s="101"/>
      <c r="H274" s="102"/>
    </row>
    <row r="275" spans="1:8" ht="15" customHeight="1">
      <c r="A275" s="107">
        <v>3020</v>
      </c>
      <c r="B275" s="94" t="s">
        <v>242</v>
      </c>
      <c r="C275" s="94">
        <v>2</v>
      </c>
      <c r="D275" s="94">
        <v>0</v>
      </c>
      <c r="E275" s="108" t="s">
        <v>246</v>
      </c>
      <c r="F275" s="96">
        <f>SUM(F277)</f>
        <v>0</v>
      </c>
      <c r="G275" s="96">
        <f>SUM(G277)</f>
        <v>0</v>
      </c>
      <c r="H275" s="96">
        <f>SUM(H277)</f>
        <v>0</v>
      </c>
    </row>
    <row r="276" spans="1:8" s="97" customFormat="1" ht="10.5" customHeight="1">
      <c r="A276" s="107"/>
      <c r="B276" s="94"/>
      <c r="C276" s="94"/>
      <c r="D276" s="94"/>
      <c r="E276" s="108" t="s">
        <v>77</v>
      </c>
      <c r="F276" s="103"/>
      <c r="G276" s="103"/>
      <c r="H276" s="103"/>
    </row>
    <row r="277" spans="1:8" ht="15.75" customHeight="1" thickBot="1">
      <c r="A277" s="107">
        <v>3021</v>
      </c>
      <c r="B277" s="94" t="s">
        <v>242</v>
      </c>
      <c r="C277" s="94">
        <v>2</v>
      </c>
      <c r="D277" s="94">
        <v>1</v>
      </c>
      <c r="E277" s="108" t="s">
        <v>246</v>
      </c>
      <c r="F277" s="100">
        <f>SUM(G277:H277)</f>
        <v>0</v>
      </c>
      <c r="G277" s="101"/>
      <c r="H277" s="102"/>
    </row>
    <row r="278" spans="1:8" ht="14.25" customHeight="1">
      <c r="A278" s="107">
        <v>3030</v>
      </c>
      <c r="B278" s="94" t="s">
        <v>242</v>
      </c>
      <c r="C278" s="94">
        <v>3</v>
      </c>
      <c r="D278" s="94">
        <v>0</v>
      </c>
      <c r="E278" s="108" t="s">
        <v>247</v>
      </c>
      <c r="F278" s="96">
        <f>SUM(F280)</f>
        <v>0</v>
      </c>
      <c r="G278" s="96">
        <f>SUM(G280)</f>
        <v>0</v>
      </c>
      <c r="H278" s="96">
        <f>SUM(H280)</f>
        <v>0</v>
      </c>
    </row>
    <row r="279" spans="1:8" s="97" customFormat="1" ht="15">
      <c r="A279" s="107"/>
      <c r="B279" s="94"/>
      <c r="C279" s="94"/>
      <c r="D279" s="94"/>
      <c r="E279" s="108" t="s">
        <v>77</v>
      </c>
      <c r="F279" s="103"/>
      <c r="G279" s="103"/>
      <c r="H279" s="103"/>
    </row>
    <row r="280" spans="1:8" s="97" customFormat="1" ht="15.75" thickBot="1">
      <c r="A280" s="107">
        <v>3031</v>
      </c>
      <c r="B280" s="94" t="s">
        <v>242</v>
      </c>
      <c r="C280" s="94">
        <v>3</v>
      </c>
      <c r="D280" s="94" t="s">
        <v>75</v>
      </c>
      <c r="E280" s="108" t="s">
        <v>247</v>
      </c>
      <c r="F280" s="100">
        <f>SUM(G280:H280)</f>
        <v>0</v>
      </c>
      <c r="G280" s="101"/>
      <c r="H280" s="102"/>
    </row>
    <row r="281" spans="1:8" ht="18" customHeight="1">
      <c r="A281" s="107">
        <v>3040</v>
      </c>
      <c r="B281" s="94" t="s">
        <v>242</v>
      </c>
      <c r="C281" s="94">
        <v>4</v>
      </c>
      <c r="D281" s="94">
        <v>0</v>
      </c>
      <c r="E281" s="108" t="s">
        <v>248</v>
      </c>
      <c r="F281" s="96">
        <f>SUM(F283)</f>
        <v>0</v>
      </c>
      <c r="G281" s="96">
        <f>SUM(G283)</f>
        <v>0</v>
      </c>
      <c r="H281" s="96">
        <f>SUM(H283)</f>
        <v>0</v>
      </c>
    </row>
    <row r="282" spans="1:8" s="97" customFormat="1" ht="10.5" customHeight="1">
      <c r="A282" s="107"/>
      <c r="B282" s="94"/>
      <c r="C282" s="94"/>
      <c r="D282" s="94"/>
      <c r="E282" s="108" t="s">
        <v>77</v>
      </c>
      <c r="F282" s="103"/>
      <c r="G282" s="103"/>
      <c r="H282" s="103"/>
    </row>
    <row r="283" spans="1:8" ht="16.5" customHeight="1" thickBot="1">
      <c r="A283" s="107">
        <v>3041</v>
      </c>
      <c r="B283" s="94" t="s">
        <v>242</v>
      </c>
      <c r="C283" s="94">
        <v>4</v>
      </c>
      <c r="D283" s="94">
        <v>1</v>
      </c>
      <c r="E283" s="108" t="s">
        <v>248</v>
      </c>
      <c r="F283" s="100">
        <f>SUM(G283:H283)</f>
        <v>0</v>
      </c>
      <c r="G283" s="101"/>
      <c r="H283" s="102"/>
    </row>
    <row r="284" spans="1:8" ht="12" customHeight="1">
      <c r="A284" s="107">
        <v>3050</v>
      </c>
      <c r="B284" s="94" t="s">
        <v>242</v>
      </c>
      <c r="C284" s="94">
        <v>5</v>
      </c>
      <c r="D284" s="94">
        <v>0</v>
      </c>
      <c r="E284" s="108" t="s">
        <v>249</v>
      </c>
      <c r="F284" s="96">
        <f>SUM(F286)</f>
        <v>0</v>
      </c>
      <c r="G284" s="96">
        <f>SUM(G286)</f>
        <v>0</v>
      </c>
      <c r="H284" s="96">
        <f>SUM(H286)</f>
        <v>0</v>
      </c>
    </row>
    <row r="285" spans="1:8" s="97" customFormat="1" ht="10.5" customHeight="1">
      <c r="A285" s="107"/>
      <c r="B285" s="94"/>
      <c r="C285" s="94"/>
      <c r="D285" s="94"/>
      <c r="E285" s="108" t="s">
        <v>77</v>
      </c>
      <c r="F285" s="103"/>
      <c r="G285" s="103"/>
      <c r="H285" s="103"/>
    </row>
    <row r="286" spans="1:8" ht="15.75" customHeight="1" thickBot="1">
      <c r="A286" s="107">
        <v>3051</v>
      </c>
      <c r="B286" s="94" t="s">
        <v>242</v>
      </c>
      <c r="C286" s="94">
        <v>5</v>
      </c>
      <c r="D286" s="94">
        <v>1</v>
      </c>
      <c r="E286" s="108" t="s">
        <v>249</v>
      </c>
      <c r="F286" s="100">
        <f>SUM(G286:H286)</f>
        <v>0</v>
      </c>
      <c r="G286" s="101"/>
      <c r="H286" s="102"/>
    </row>
    <row r="287" spans="1:8" ht="16.5" customHeight="1">
      <c r="A287" s="107">
        <v>3060</v>
      </c>
      <c r="B287" s="94" t="s">
        <v>242</v>
      </c>
      <c r="C287" s="94">
        <v>6</v>
      </c>
      <c r="D287" s="94">
        <v>0</v>
      </c>
      <c r="E287" s="108" t="s">
        <v>250</v>
      </c>
      <c r="F287" s="96">
        <f>SUM(F289)</f>
        <v>0</v>
      </c>
      <c r="G287" s="96">
        <f>SUM(G289)</f>
        <v>0</v>
      </c>
      <c r="H287" s="96">
        <f>SUM(H289)</f>
        <v>0</v>
      </c>
    </row>
    <row r="288" spans="1:8" s="97" customFormat="1" ht="10.5" customHeight="1">
      <c r="A288" s="107"/>
      <c r="B288" s="94"/>
      <c r="C288" s="94"/>
      <c r="D288" s="94"/>
      <c r="E288" s="108" t="s">
        <v>77</v>
      </c>
      <c r="F288" s="103"/>
      <c r="G288" s="103"/>
      <c r="H288" s="103"/>
    </row>
    <row r="289" spans="1:8" ht="15.75" customHeight="1" thickBot="1">
      <c r="A289" s="107">
        <v>3061</v>
      </c>
      <c r="B289" s="94" t="s">
        <v>242</v>
      </c>
      <c r="C289" s="94">
        <v>6</v>
      </c>
      <c r="D289" s="94">
        <v>1</v>
      </c>
      <c r="E289" s="108" t="s">
        <v>250</v>
      </c>
      <c r="F289" s="100">
        <f>SUM(G289:H289)</f>
        <v>0</v>
      </c>
      <c r="G289" s="101"/>
      <c r="H289" s="102"/>
    </row>
    <row r="290" spans="1:8" ht="26.25" customHeight="1">
      <c r="A290" s="107">
        <v>3070</v>
      </c>
      <c r="B290" s="94" t="s">
        <v>242</v>
      </c>
      <c r="C290" s="94">
        <v>7</v>
      </c>
      <c r="D290" s="94">
        <v>0</v>
      </c>
      <c r="E290" s="108" t="s">
        <v>251</v>
      </c>
      <c r="F290" s="96">
        <f>SUM(F292)</f>
        <v>4500</v>
      </c>
      <c r="G290" s="96">
        <f>SUM(G292)</f>
        <v>4500</v>
      </c>
      <c r="H290" s="96">
        <f>SUM(H292)</f>
        <v>0</v>
      </c>
    </row>
    <row r="291" spans="1:8" s="97" customFormat="1" ht="10.5" customHeight="1">
      <c r="A291" s="107"/>
      <c r="B291" s="94"/>
      <c r="C291" s="94"/>
      <c r="D291" s="94"/>
      <c r="E291" s="108" t="s">
        <v>77</v>
      </c>
      <c r="F291" s="103"/>
      <c r="G291" s="103"/>
      <c r="H291" s="103"/>
    </row>
    <row r="292" spans="1:8" ht="26.25" customHeight="1" thickBot="1">
      <c r="A292" s="107">
        <v>3071</v>
      </c>
      <c r="B292" s="94" t="s">
        <v>242</v>
      </c>
      <c r="C292" s="94">
        <v>7</v>
      </c>
      <c r="D292" s="94">
        <v>1</v>
      </c>
      <c r="E292" s="108" t="s">
        <v>251</v>
      </c>
      <c r="F292" s="100">
        <f>SUM(G292:H292)</f>
        <v>4500</v>
      </c>
      <c r="G292" s="101">
        <v>4500</v>
      </c>
      <c r="H292" s="102"/>
    </row>
    <row r="293" spans="1:8" ht="27" customHeight="1">
      <c r="A293" s="107">
        <v>3080</v>
      </c>
      <c r="B293" s="94" t="s">
        <v>242</v>
      </c>
      <c r="C293" s="94">
        <v>8</v>
      </c>
      <c r="D293" s="94">
        <v>0</v>
      </c>
      <c r="E293" s="108" t="s">
        <v>252</v>
      </c>
      <c r="F293" s="96">
        <f>SUM(F295)</f>
        <v>0</v>
      </c>
      <c r="G293" s="96">
        <f>SUM(G295)</f>
        <v>0</v>
      </c>
      <c r="H293" s="96">
        <f>SUM(H295)</f>
        <v>0</v>
      </c>
    </row>
    <row r="294" spans="1:8" s="97" customFormat="1" ht="10.5" customHeight="1">
      <c r="A294" s="107"/>
      <c r="B294" s="94"/>
      <c r="C294" s="94"/>
      <c r="D294" s="94"/>
      <c r="E294" s="108" t="s">
        <v>77</v>
      </c>
      <c r="F294" s="103"/>
      <c r="G294" s="103"/>
      <c r="H294" s="103"/>
    </row>
    <row r="295" spans="1:8" ht="30" customHeight="1" thickBot="1">
      <c r="A295" s="107">
        <v>3081</v>
      </c>
      <c r="B295" s="94" t="s">
        <v>242</v>
      </c>
      <c r="C295" s="94">
        <v>8</v>
      </c>
      <c r="D295" s="94">
        <v>1</v>
      </c>
      <c r="E295" s="108" t="s">
        <v>252</v>
      </c>
      <c r="F295" s="100">
        <f>SUM(G295:H295)</f>
        <v>0</v>
      </c>
      <c r="G295" s="101"/>
      <c r="H295" s="102"/>
    </row>
    <row r="296" spans="1:8" s="97" customFormat="1" ht="10.5" customHeight="1">
      <c r="A296" s="107"/>
      <c r="B296" s="94"/>
      <c r="C296" s="94"/>
      <c r="D296" s="94"/>
      <c r="E296" s="108" t="s">
        <v>77</v>
      </c>
      <c r="F296" s="103"/>
      <c r="G296" s="103"/>
      <c r="H296" s="103"/>
    </row>
    <row r="297" spans="1:8" ht="13.5" customHeight="1">
      <c r="A297" s="107">
        <v>3090</v>
      </c>
      <c r="B297" s="94" t="s">
        <v>242</v>
      </c>
      <c r="C297" s="94">
        <v>9</v>
      </c>
      <c r="D297" s="94">
        <v>0</v>
      </c>
      <c r="E297" s="108" t="s">
        <v>253</v>
      </c>
      <c r="F297" s="103">
        <f>SUM(F299:F300)</f>
        <v>0</v>
      </c>
      <c r="G297" s="103">
        <f>SUM(G299:G300)</f>
        <v>0</v>
      </c>
      <c r="H297" s="103">
        <f>SUM(H299:H300)</f>
        <v>0</v>
      </c>
    </row>
    <row r="298" spans="1:8" s="97" customFormat="1" ht="10.5" customHeight="1">
      <c r="A298" s="107"/>
      <c r="B298" s="94"/>
      <c r="C298" s="94"/>
      <c r="D298" s="94"/>
      <c r="E298" s="108" t="s">
        <v>77</v>
      </c>
      <c r="F298" s="103"/>
      <c r="G298" s="103"/>
      <c r="H298" s="103"/>
    </row>
    <row r="299" spans="1:8" ht="17.25" customHeight="1" thickBot="1">
      <c r="A299" s="107">
        <v>3091</v>
      </c>
      <c r="B299" s="94" t="s">
        <v>242</v>
      </c>
      <c r="C299" s="94">
        <v>9</v>
      </c>
      <c r="D299" s="94">
        <v>1</v>
      </c>
      <c r="E299" s="108" t="s">
        <v>253</v>
      </c>
      <c r="F299" s="100">
        <f>SUM(G299:H299)</f>
        <v>0</v>
      </c>
      <c r="G299" s="103"/>
      <c r="H299" s="103"/>
    </row>
    <row r="300" spans="1:8" ht="27" customHeight="1" thickBot="1">
      <c r="A300" s="107">
        <v>3092</v>
      </c>
      <c r="B300" s="94" t="s">
        <v>242</v>
      </c>
      <c r="C300" s="94">
        <v>9</v>
      </c>
      <c r="D300" s="94">
        <v>2</v>
      </c>
      <c r="E300" s="108" t="s">
        <v>254</v>
      </c>
      <c r="F300" s="100">
        <f>SUM(G300:H300)</f>
        <v>0</v>
      </c>
      <c r="G300" s="103"/>
      <c r="H300" s="103"/>
    </row>
    <row r="301" spans="1:8" s="89" customFormat="1" ht="32.25" customHeight="1">
      <c r="A301" s="109">
        <v>3100</v>
      </c>
      <c r="B301" s="199" t="s">
        <v>255</v>
      </c>
      <c r="C301" s="199">
        <v>0</v>
      </c>
      <c r="D301" s="200">
        <v>0</v>
      </c>
      <c r="E301" s="213" t="s">
        <v>570</v>
      </c>
      <c r="F301" s="201">
        <f>SUM(F303)</f>
        <v>136376.1</v>
      </c>
      <c r="G301" s="201">
        <f>SUM(G303)</f>
        <v>136376.1</v>
      </c>
      <c r="H301" s="201">
        <f>SUM(H303)</f>
        <v>0</v>
      </c>
    </row>
    <row r="302" spans="1:8" ht="11.25" customHeight="1">
      <c r="A302" s="109"/>
      <c r="B302" s="85"/>
      <c r="C302" s="86"/>
      <c r="D302" s="87"/>
      <c r="E302" s="90" t="s">
        <v>5</v>
      </c>
      <c r="F302" s="88"/>
      <c r="G302" s="91"/>
      <c r="H302" s="92"/>
    </row>
    <row r="303" spans="1:8" ht="24">
      <c r="A303" s="109">
        <v>3110</v>
      </c>
      <c r="B303" s="94" t="s">
        <v>255</v>
      </c>
      <c r="C303" s="94">
        <v>1</v>
      </c>
      <c r="D303" s="95">
        <v>0</v>
      </c>
      <c r="E303" s="106" t="s">
        <v>256</v>
      </c>
      <c r="F303" s="96">
        <f>SUM(F305)</f>
        <v>136376.1</v>
      </c>
      <c r="G303" s="96">
        <f>SUM(G305)</f>
        <v>136376.1</v>
      </c>
      <c r="H303" s="96">
        <f>SUM(H305)</f>
        <v>0</v>
      </c>
    </row>
    <row r="304" spans="1:8" s="97" customFormat="1" ht="10.5" customHeight="1">
      <c r="A304" s="109"/>
      <c r="B304" s="85"/>
      <c r="C304" s="94"/>
      <c r="D304" s="95"/>
      <c r="E304" s="90" t="s">
        <v>77</v>
      </c>
      <c r="F304" s="96"/>
      <c r="G304" s="98"/>
      <c r="H304" s="99"/>
    </row>
    <row r="305" spans="1:8" ht="15.75" thickBot="1">
      <c r="A305" s="110">
        <v>3112</v>
      </c>
      <c r="B305" s="111" t="s">
        <v>255</v>
      </c>
      <c r="C305" s="111">
        <v>1</v>
      </c>
      <c r="D305" s="112">
        <v>2</v>
      </c>
      <c r="E305" s="113" t="s">
        <v>257</v>
      </c>
      <c r="F305" s="100">
        <f>SUM(G305:H305)-'[1]Ekamutner'!F97</f>
        <v>136376.1</v>
      </c>
      <c r="G305" s="101">
        <v>136376.1</v>
      </c>
      <c r="H305" s="102"/>
    </row>
    <row r="306" spans="2:4" ht="15">
      <c r="B306" s="116"/>
      <c r="C306" s="117"/>
      <c r="D306" s="118"/>
    </row>
  </sheetData>
  <sheetProtection/>
  <protectedRanges>
    <protectedRange sqref="G299:H300 G304:H305 F302:H302 F298:H298" name="Range24"/>
    <protectedRange sqref="G283:H283 G280:H280 F282:H282 G285:H286 F279:H279" name="Range22"/>
    <protectedRange sqref="G250:H251 F261:H261 G258:H259 G254:H255 G262:H262 F257:H257 F253:H253" name="Range20"/>
    <protectedRange sqref="G237:H237 F236:H236 F233:H233 G229:H231 G234:H234 F228:H228" name="Range18"/>
    <protectedRange sqref="F211:H211 G212:H212 F209:H209 G206:H207 F205:H205" name="Range16"/>
    <protectedRange sqref="G182:H185 G188:H191 F187:H187 F180:H180" name="Range14"/>
    <protectedRange sqref="G168:H168 G163:H163 F157:H157 G155:H155 G166:H166 F165:H165 F160:H160 G158:H158 F162:H162 F154:H154" name="Range12"/>
    <protectedRange sqref="G130:H135 G138:H138 F137:H137 F140:H140" name="Range10"/>
    <protectedRange sqref="G108:H110 G113:H117 F112:H112 F107:H107" name="Range8"/>
    <protectedRange sqref="F87:H87 G76:H76 F84:H84 F78:H78 F89:H89 G79:H79 G85:H85 F81:H81 G90:H90 G82:H82 F75:H75" name="Range6"/>
    <protectedRange sqref="G41:H41 F42:H42 F55:H55 F44:H44 G56 F46:H46 G50:H50 G47:H47 G52:H53 F49:H49" name="Range4"/>
    <protectedRange sqref="F11:H11 G21:H23 F20:H20 F16:H16 G12:H14 G17:H18 F9:H9" name="Range2"/>
    <protectedRange sqref="F34:H34 G32:H32 F28:H28 G26:H26 F39:H39 G40:H41 F31:H31 G29:H29 F37:H37 G35:H35 F25:H25" name="Range3"/>
    <protectedRange sqref="G56:H56 G64:H66 F58:H58 F75:H75 G59:H59 G72:H73 F61:H61 F63:H63 F71:H71 G69:H69 F68:H68" name="Range5"/>
    <protectedRange sqref="G91:H91 G93:H97 G99:H105" name="Range7"/>
    <protectedRange sqref="G129:H129 F128:H128 F122:H122 G120:H120 G123:H126 F119:H119" name="Range9"/>
    <protectedRange sqref="G146:H146 G149:H149 F145:H145 G143:H143 G152:H152 F151:H151 F148:H148 F142:H142" name="Range11"/>
    <protectedRange sqref="G172:H172 F177:H177 F171:H171 G169:H169 G175:H175 G178:H178 F174:H174 F168:H168" name="Range13"/>
    <protectedRange sqref="G200:H200 G203:H203 F202:H202 F199:H199 G194:H197 F193:H193" name="Range15"/>
    <protectedRange sqref="G214:H221 G224:H226 F223:H223" name="Range17"/>
    <protectedRange sqref="F241:H241 F249:H249 G242:H243 G246:H247 F245:H245 F239:H239" name="Range19"/>
    <protectedRange sqref="F279:H279 G265:H265 G277:H277 F267:H267 F276:H276 G268:H268 G273:H274 F270:H270 F272:H272 F264:H264" name="Range21"/>
    <protectedRange sqref="F294:H294 G292:H292 F291:H291 G289:H289 F296:H296 G295:H295 F288:H288" name="Range23"/>
  </protectedRanges>
  <mergeCells count="7">
    <mergeCell ref="B1:H1"/>
    <mergeCell ref="B2:H2"/>
    <mergeCell ref="A4:A5"/>
    <mergeCell ref="B4:B5"/>
    <mergeCell ref="C4:C5"/>
    <mergeCell ref="D4:D5"/>
    <mergeCell ref="E4:E5"/>
  </mergeCells>
  <printOptions/>
  <pageMargins left="0.15" right="0.16" top="0.2" bottom="0.16" header="0.18" footer="0.1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3">
      <selection activeCell="E10" sqref="E10"/>
    </sheetView>
  </sheetViews>
  <sheetFormatPr defaultColWidth="9.140625" defaultRowHeight="15"/>
  <cols>
    <col min="1" max="1" width="5.8515625" style="129" customWidth="1"/>
    <col min="2" max="2" width="49.57421875" style="129" customWidth="1"/>
    <col min="3" max="3" width="7.28125" style="171" customWidth="1"/>
    <col min="4" max="4" width="13.28125" style="129" customWidth="1"/>
    <col min="5" max="5" width="12.28125" style="129" customWidth="1"/>
    <col min="6" max="6" width="12.00390625" style="129" customWidth="1"/>
    <col min="7" max="16384" width="9.140625" style="129" customWidth="1"/>
  </cols>
  <sheetData>
    <row r="1" spans="1:6" ht="18" customHeight="1">
      <c r="A1" s="267" t="s">
        <v>549</v>
      </c>
      <c r="B1" s="267"/>
      <c r="C1" s="267"/>
      <c r="D1" s="267"/>
      <c r="E1" s="267"/>
      <c r="F1" s="267"/>
    </row>
    <row r="2" spans="1:6" ht="39" customHeight="1">
      <c r="A2" s="268" t="s">
        <v>550</v>
      </c>
      <c r="B2" s="268"/>
      <c r="C2" s="268"/>
      <c r="D2" s="268"/>
      <c r="E2" s="268"/>
      <c r="F2" s="268"/>
    </row>
    <row r="3" spans="1:6" ht="15.75" customHeight="1">
      <c r="A3" s="173"/>
      <c r="B3" s="173"/>
      <c r="C3" s="173"/>
      <c r="D3" s="173"/>
      <c r="E3" s="173"/>
      <c r="F3" s="173"/>
    </row>
    <row r="4" spans="1:6" ht="18" customHeight="1" thickBot="1">
      <c r="A4" s="174"/>
      <c r="B4" s="175"/>
      <c r="C4" s="175"/>
      <c r="D4" s="174"/>
      <c r="E4" s="277" t="s">
        <v>260</v>
      </c>
      <c r="F4" s="277"/>
    </row>
    <row r="5" spans="1:6" ht="18" customHeight="1" thickBot="1">
      <c r="A5" s="280" t="s">
        <v>261</v>
      </c>
      <c r="B5" s="282" t="s">
        <v>262</v>
      </c>
      <c r="C5" s="283"/>
      <c r="D5" s="265" t="s">
        <v>4</v>
      </c>
      <c r="E5" s="278" t="s">
        <v>5</v>
      </c>
      <c r="F5" s="279"/>
    </row>
    <row r="6" spans="1:6" ht="39" customHeight="1" thickBot="1">
      <c r="A6" s="281"/>
      <c r="B6" s="284"/>
      <c r="C6" s="285"/>
      <c r="D6" s="266"/>
      <c r="E6" s="62" t="s">
        <v>6</v>
      </c>
      <c r="F6" s="62" t="s">
        <v>7</v>
      </c>
    </row>
    <row r="7" spans="1:6" ht="12.75">
      <c r="A7" s="172">
        <v>1</v>
      </c>
      <c r="B7" s="172">
        <v>2</v>
      </c>
      <c r="C7" s="172" t="s">
        <v>81</v>
      </c>
      <c r="D7" s="13">
        <v>4</v>
      </c>
      <c r="E7" s="13">
        <v>5</v>
      </c>
      <c r="F7" s="12">
        <v>6</v>
      </c>
    </row>
    <row r="8" spans="1:6" ht="36.75" customHeight="1">
      <c r="A8" s="107">
        <v>4000</v>
      </c>
      <c r="B8" s="130" t="s">
        <v>263</v>
      </c>
      <c r="C8" s="131"/>
      <c r="D8" s="132">
        <f>SUM(D10,D169,D204)</f>
        <v>694669.2</v>
      </c>
      <c r="E8" s="132">
        <f>SUM(E10,E169,E204)</f>
        <v>694669.2</v>
      </c>
      <c r="F8" s="132">
        <f>SUM(F10,F169,F204)</f>
        <v>0</v>
      </c>
    </row>
    <row r="9" spans="1:6" ht="12.75">
      <c r="A9" s="107"/>
      <c r="B9" s="133" t="s">
        <v>264</v>
      </c>
      <c r="C9" s="131"/>
      <c r="D9" s="132"/>
      <c r="E9" s="132"/>
      <c r="F9" s="132"/>
    </row>
    <row r="10" spans="1:6" ht="42" customHeight="1">
      <c r="A10" s="107">
        <v>4050</v>
      </c>
      <c r="B10" s="134" t="s">
        <v>265</v>
      </c>
      <c r="C10" s="135" t="s">
        <v>266</v>
      </c>
      <c r="D10" s="132">
        <f>SUM(D12,D25,D68,D83,D93,D125,D140)</f>
        <v>694669.2</v>
      </c>
      <c r="E10" s="132">
        <f>SUM(E12,E25,E68,E83,E93,E125,E140)</f>
        <v>694669.2</v>
      </c>
      <c r="F10" s="132">
        <f>SUM(F12,F25,F68,F83,F93,F125,F140)</f>
        <v>0</v>
      </c>
    </row>
    <row r="11" spans="1:6" ht="12.75">
      <c r="A11" s="107"/>
      <c r="B11" s="133" t="s">
        <v>264</v>
      </c>
      <c r="C11" s="131"/>
      <c r="D11" s="132"/>
      <c r="E11" s="132"/>
      <c r="F11" s="132"/>
    </row>
    <row r="12" spans="1:6" ht="30.75" customHeight="1">
      <c r="A12" s="107">
        <v>4100</v>
      </c>
      <c r="B12" s="43" t="s">
        <v>267</v>
      </c>
      <c r="C12" s="136" t="s">
        <v>266</v>
      </c>
      <c r="D12" s="132">
        <f>SUM(D14,D19,D22)</f>
        <v>93806.3</v>
      </c>
      <c r="E12" s="132">
        <f>SUM(E14,E19,E22)</f>
        <v>93806.3</v>
      </c>
      <c r="F12" s="132" t="s">
        <v>10</v>
      </c>
    </row>
    <row r="13" spans="1:6" ht="12.75">
      <c r="A13" s="107"/>
      <c r="B13" s="133" t="s">
        <v>264</v>
      </c>
      <c r="C13" s="131"/>
      <c r="D13" s="132"/>
      <c r="E13" s="132"/>
      <c r="F13" s="132"/>
    </row>
    <row r="14" spans="1:6" ht="24">
      <c r="A14" s="107">
        <v>4110</v>
      </c>
      <c r="B14" s="137" t="s">
        <v>268</v>
      </c>
      <c r="C14" s="136" t="s">
        <v>266</v>
      </c>
      <c r="D14" s="132">
        <f>SUM(D16:D18)</f>
        <v>93806.3</v>
      </c>
      <c r="E14" s="132">
        <f>SUM(E16:E18)</f>
        <v>93806.3</v>
      </c>
      <c r="F14" s="138" t="s">
        <v>72</v>
      </c>
    </row>
    <row r="15" spans="1:6" ht="12.75">
      <c r="A15" s="107"/>
      <c r="B15" s="133" t="s">
        <v>77</v>
      </c>
      <c r="C15" s="136"/>
      <c r="D15" s="132"/>
      <c r="E15" s="132"/>
      <c r="F15" s="138"/>
    </row>
    <row r="16" spans="1:6" ht="24">
      <c r="A16" s="107">
        <v>4111</v>
      </c>
      <c r="B16" s="139" t="s">
        <v>269</v>
      </c>
      <c r="C16" s="140" t="s">
        <v>270</v>
      </c>
      <c r="D16" s="27">
        <f>SUM(E16:F16)</f>
        <v>84982.7</v>
      </c>
      <c r="E16" s="132">
        <v>84982.7</v>
      </c>
      <c r="F16" s="138" t="s">
        <v>72</v>
      </c>
    </row>
    <row r="17" spans="1:6" ht="24">
      <c r="A17" s="107">
        <v>4112</v>
      </c>
      <c r="B17" s="139" t="s">
        <v>271</v>
      </c>
      <c r="C17" s="140" t="s">
        <v>272</v>
      </c>
      <c r="D17" s="27">
        <f>SUM(E17:F17)</f>
        <v>8823.6</v>
      </c>
      <c r="E17" s="132">
        <v>8823.6</v>
      </c>
      <c r="F17" s="138" t="s">
        <v>72</v>
      </c>
    </row>
    <row r="18" spans="1:6" ht="12.75">
      <c r="A18" s="107">
        <v>4114</v>
      </c>
      <c r="B18" s="139" t="s">
        <v>273</v>
      </c>
      <c r="C18" s="140" t="s">
        <v>274</v>
      </c>
      <c r="D18" s="27">
        <f>SUM(E18:F18)</f>
        <v>0</v>
      </c>
      <c r="E18" s="132"/>
      <c r="F18" s="138" t="s">
        <v>72</v>
      </c>
    </row>
    <row r="19" spans="1:6" ht="22.5">
      <c r="A19" s="107">
        <v>4120</v>
      </c>
      <c r="B19" s="141" t="s">
        <v>275</v>
      </c>
      <c r="C19" s="136" t="s">
        <v>266</v>
      </c>
      <c r="D19" s="132">
        <f>SUM(D21)</f>
        <v>0</v>
      </c>
      <c r="E19" s="132">
        <f>SUM(E21)</f>
        <v>0</v>
      </c>
      <c r="F19" s="138" t="s">
        <v>72</v>
      </c>
    </row>
    <row r="20" spans="1:6" ht="12.75">
      <c r="A20" s="107"/>
      <c r="B20" s="133" t="s">
        <v>77</v>
      </c>
      <c r="C20" s="136"/>
      <c r="D20" s="132"/>
      <c r="E20" s="132"/>
      <c r="F20" s="138"/>
    </row>
    <row r="21" spans="1:6" ht="13.5" customHeight="1">
      <c r="A21" s="107">
        <v>4121</v>
      </c>
      <c r="B21" s="139" t="s">
        <v>276</v>
      </c>
      <c r="C21" s="140" t="s">
        <v>277</v>
      </c>
      <c r="D21" s="27">
        <f>SUM(E21:F21)</f>
        <v>0</v>
      </c>
      <c r="E21" s="132"/>
      <c r="F21" s="138" t="s">
        <v>72</v>
      </c>
    </row>
    <row r="22" spans="1:6" ht="25.5" customHeight="1">
      <c r="A22" s="107">
        <v>4130</v>
      </c>
      <c r="B22" s="141" t="s">
        <v>278</v>
      </c>
      <c r="C22" s="136" t="s">
        <v>266</v>
      </c>
      <c r="D22" s="132">
        <f>SUM(D24)</f>
        <v>0</v>
      </c>
      <c r="E22" s="132">
        <f>SUM(E24)</f>
        <v>0</v>
      </c>
      <c r="F22" s="132" t="s">
        <v>10</v>
      </c>
    </row>
    <row r="23" spans="1:6" ht="12.75">
      <c r="A23" s="107"/>
      <c r="B23" s="133" t="s">
        <v>77</v>
      </c>
      <c r="C23" s="136"/>
      <c r="D23" s="132"/>
      <c r="E23" s="132"/>
      <c r="F23" s="138"/>
    </row>
    <row r="24" spans="1:6" ht="13.5" customHeight="1">
      <c r="A24" s="107">
        <v>4131</v>
      </c>
      <c r="B24" s="141" t="s">
        <v>279</v>
      </c>
      <c r="C24" s="140" t="s">
        <v>280</v>
      </c>
      <c r="D24" s="27">
        <f>SUM(E24:F24)</f>
        <v>0</v>
      </c>
      <c r="E24" s="132"/>
      <c r="F24" s="138" t="s">
        <v>10</v>
      </c>
    </row>
    <row r="25" spans="1:6" ht="36" customHeight="1">
      <c r="A25" s="107">
        <v>4200</v>
      </c>
      <c r="B25" s="139" t="s">
        <v>281</v>
      </c>
      <c r="C25" s="136" t="s">
        <v>266</v>
      </c>
      <c r="D25" s="132">
        <f>SUM(D27,D36,D41,D51,D54,D58)</f>
        <v>80052.8</v>
      </c>
      <c r="E25" s="132">
        <f>SUM(E27,E36,E41,E51,E54,E58)</f>
        <v>80052.8</v>
      </c>
      <c r="F25" s="138" t="s">
        <v>72</v>
      </c>
    </row>
    <row r="26" spans="1:6" ht="12.75">
      <c r="A26" s="107"/>
      <c r="B26" s="133" t="s">
        <v>264</v>
      </c>
      <c r="C26" s="131"/>
      <c r="D26" s="132"/>
      <c r="E26" s="132"/>
      <c r="F26" s="132"/>
    </row>
    <row r="27" spans="1:6" ht="33">
      <c r="A27" s="107">
        <v>4210</v>
      </c>
      <c r="B27" s="141" t="s">
        <v>282</v>
      </c>
      <c r="C27" s="136" t="s">
        <v>266</v>
      </c>
      <c r="D27" s="132">
        <f>SUM(D29:D35)</f>
        <v>51720</v>
      </c>
      <c r="E27" s="132">
        <f>SUM(E29:E35)</f>
        <v>51720</v>
      </c>
      <c r="F27" s="138" t="s">
        <v>72</v>
      </c>
    </row>
    <row r="28" spans="1:6" ht="12.75">
      <c r="A28" s="107"/>
      <c r="B28" s="133" t="s">
        <v>77</v>
      </c>
      <c r="C28" s="136"/>
      <c r="D28" s="132"/>
      <c r="E28" s="132"/>
      <c r="F28" s="138"/>
    </row>
    <row r="29" spans="1:6" ht="24">
      <c r="A29" s="107">
        <v>4211</v>
      </c>
      <c r="B29" s="139" t="s">
        <v>283</v>
      </c>
      <c r="C29" s="140" t="s">
        <v>284</v>
      </c>
      <c r="D29" s="27">
        <f aca="true" t="shared" si="0" ref="D29:D35">SUM(E29:F29)</f>
        <v>0</v>
      </c>
      <c r="E29" s="132"/>
      <c r="F29" s="138" t="s">
        <v>72</v>
      </c>
    </row>
    <row r="30" spans="1:6" ht="12.75">
      <c r="A30" s="107">
        <v>4212</v>
      </c>
      <c r="B30" s="141" t="s">
        <v>285</v>
      </c>
      <c r="C30" s="140" t="s">
        <v>286</v>
      </c>
      <c r="D30" s="27">
        <f t="shared" si="0"/>
        <v>12000</v>
      </c>
      <c r="E30" s="132">
        <v>12000</v>
      </c>
      <c r="F30" s="138" t="s">
        <v>72</v>
      </c>
    </row>
    <row r="31" spans="1:6" ht="12.75">
      <c r="A31" s="107">
        <v>4213</v>
      </c>
      <c r="B31" s="139" t="s">
        <v>287</v>
      </c>
      <c r="C31" s="140" t="s">
        <v>288</v>
      </c>
      <c r="D31" s="27">
        <f t="shared" si="0"/>
        <v>38150</v>
      </c>
      <c r="E31" s="132">
        <v>38150</v>
      </c>
      <c r="F31" s="138" t="s">
        <v>72</v>
      </c>
    </row>
    <row r="32" spans="1:6" ht="12.75">
      <c r="A32" s="107">
        <v>4214</v>
      </c>
      <c r="B32" s="139" t="s">
        <v>289</v>
      </c>
      <c r="C32" s="140" t="s">
        <v>290</v>
      </c>
      <c r="D32" s="27">
        <f t="shared" si="0"/>
        <v>1470</v>
      </c>
      <c r="E32" s="132">
        <v>1470</v>
      </c>
      <c r="F32" s="138" t="s">
        <v>72</v>
      </c>
    </row>
    <row r="33" spans="1:6" ht="12.75">
      <c r="A33" s="107">
        <v>4215</v>
      </c>
      <c r="B33" s="139" t="s">
        <v>291</v>
      </c>
      <c r="C33" s="140" t="s">
        <v>292</v>
      </c>
      <c r="D33" s="27">
        <f t="shared" si="0"/>
        <v>100</v>
      </c>
      <c r="E33" s="132">
        <v>100</v>
      </c>
      <c r="F33" s="138" t="s">
        <v>72</v>
      </c>
    </row>
    <row r="34" spans="1:6" ht="17.25" customHeight="1">
      <c r="A34" s="107">
        <v>4216</v>
      </c>
      <c r="B34" s="139" t="s">
        <v>293</v>
      </c>
      <c r="C34" s="140" t="s">
        <v>294</v>
      </c>
      <c r="D34" s="27">
        <f t="shared" si="0"/>
        <v>0</v>
      </c>
      <c r="E34" s="132"/>
      <c r="F34" s="138" t="s">
        <v>72</v>
      </c>
    </row>
    <row r="35" spans="1:6" ht="12.75">
      <c r="A35" s="107">
        <v>4217</v>
      </c>
      <c r="B35" s="139" t="s">
        <v>295</v>
      </c>
      <c r="C35" s="140" t="s">
        <v>296</v>
      </c>
      <c r="D35" s="27">
        <f t="shared" si="0"/>
        <v>0</v>
      </c>
      <c r="E35" s="132"/>
      <c r="F35" s="138" t="s">
        <v>72</v>
      </c>
    </row>
    <row r="36" spans="1:6" ht="24">
      <c r="A36" s="107">
        <v>4220</v>
      </c>
      <c r="B36" s="141" t="s">
        <v>297</v>
      </c>
      <c r="C36" s="136" t="s">
        <v>266</v>
      </c>
      <c r="D36" s="132">
        <f>SUM(D38:D40)</f>
        <v>668</v>
      </c>
      <c r="E36" s="132">
        <f>SUM(E38:E40)</f>
        <v>668</v>
      </c>
      <c r="F36" s="138" t="s">
        <v>72</v>
      </c>
    </row>
    <row r="37" spans="1:6" ht="12.75">
      <c r="A37" s="107"/>
      <c r="B37" s="133" t="s">
        <v>77</v>
      </c>
      <c r="C37" s="136"/>
      <c r="D37" s="132"/>
      <c r="E37" s="132"/>
      <c r="F37" s="138"/>
    </row>
    <row r="38" spans="1:6" ht="12.75">
      <c r="A38" s="107">
        <v>4221</v>
      </c>
      <c r="B38" s="139" t="s">
        <v>298</v>
      </c>
      <c r="C38" s="142">
        <v>4221</v>
      </c>
      <c r="D38" s="27">
        <f>SUM(E38:F38)</f>
        <v>668</v>
      </c>
      <c r="E38" s="132">
        <v>668</v>
      </c>
      <c r="F38" s="138" t="s">
        <v>72</v>
      </c>
    </row>
    <row r="39" spans="1:6" ht="12.75">
      <c r="A39" s="107">
        <v>4222</v>
      </c>
      <c r="B39" s="139" t="s">
        <v>299</v>
      </c>
      <c r="C39" s="140" t="s">
        <v>300</v>
      </c>
      <c r="D39" s="27">
        <f>SUM(E39:F39)</f>
        <v>0</v>
      </c>
      <c r="E39" s="132"/>
      <c r="F39" s="138" t="s">
        <v>72</v>
      </c>
    </row>
    <row r="40" spans="1:6" ht="12.75">
      <c r="A40" s="107">
        <v>4223</v>
      </c>
      <c r="B40" s="139" t="s">
        <v>301</v>
      </c>
      <c r="C40" s="140" t="s">
        <v>302</v>
      </c>
      <c r="D40" s="27">
        <f>SUM(E40:F40)</f>
        <v>0</v>
      </c>
      <c r="E40" s="132"/>
      <c r="F40" s="138" t="s">
        <v>72</v>
      </c>
    </row>
    <row r="41" spans="1:6" ht="45">
      <c r="A41" s="107">
        <v>4230</v>
      </c>
      <c r="B41" s="141" t="s">
        <v>303</v>
      </c>
      <c r="C41" s="136" t="s">
        <v>266</v>
      </c>
      <c r="D41" s="132">
        <f>SUM(D43:D50)</f>
        <v>13168.8</v>
      </c>
      <c r="E41" s="132">
        <f>SUM(E43:E50)</f>
        <v>13168.8</v>
      </c>
      <c r="F41" s="138" t="s">
        <v>72</v>
      </c>
    </row>
    <row r="42" spans="1:6" ht="12.75">
      <c r="A42" s="107"/>
      <c r="B42" s="133" t="s">
        <v>77</v>
      </c>
      <c r="C42" s="136"/>
      <c r="D42" s="132"/>
      <c r="E42" s="132"/>
      <c r="F42" s="138"/>
    </row>
    <row r="43" spans="1:6" ht="12.75">
      <c r="A43" s="107">
        <v>4231</v>
      </c>
      <c r="B43" s="139" t="s">
        <v>304</v>
      </c>
      <c r="C43" s="140" t="s">
        <v>305</v>
      </c>
      <c r="D43" s="27">
        <f>SUM(E43:F43)</f>
        <v>100</v>
      </c>
      <c r="E43" s="132">
        <v>100</v>
      </c>
      <c r="F43" s="138" t="s">
        <v>72</v>
      </c>
    </row>
    <row r="44" spans="1:6" ht="12.75">
      <c r="A44" s="107">
        <v>4232</v>
      </c>
      <c r="B44" s="139" t="s">
        <v>306</v>
      </c>
      <c r="C44" s="140" t="s">
        <v>307</v>
      </c>
      <c r="D44" s="27">
        <f aca="true" t="shared" si="1" ref="D44:D50">SUM(E44:F44)</f>
        <v>496.8</v>
      </c>
      <c r="E44" s="132">
        <v>496.8</v>
      </c>
      <c r="F44" s="138" t="s">
        <v>72</v>
      </c>
    </row>
    <row r="45" spans="1:6" ht="24">
      <c r="A45" s="107">
        <v>4233</v>
      </c>
      <c r="B45" s="139" t="s">
        <v>308</v>
      </c>
      <c r="C45" s="140" t="s">
        <v>309</v>
      </c>
      <c r="D45" s="27">
        <f t="shared" si="1"/>
        <v>150</v>
      </c>
      <c r="E45" s="132">
        <v>150</v>
      </c>
      <c r="F45" s="138" t="s">
        <v>72</v>
      </c>
    </row>
    <row r="46" spans="1:6" ht="12.75">
      <c r="A46" s="107">
        <v>4234</v>
      </c>
      <c r="B46" s="139" t="s">
        <v>310</v>
      </c>
      <c r="C46" s="140" t="s">
        <v>311</v>
      </c>
      <c r="D46" s="27">
        <f t="shared" si="1"/>
        <v>650</v>
      </c>
      <c r="E46" s="132">
        <v>650</v>
      </c>
      <c r="F46" s="138" t="s">
        <v>72</v>
      </c>
    </row>
    <row r="47" spans="1:6" ht="12.75">
      <c r="A47" s="107">
        <v>4235</v>
      </c>
      <c r="B47" s="143" t="s">
        <v>312</v>
      </c>
      <c r="C47" s="144">
        <v>4235</v>
      </c>
      <c r="D47" s="27">
        <f t="shared" si="1"/>
        <v>0</v>
      </c>
      <c r="E47" s="132"/>
      <c r="F47" s="138" t="s">
        <v>72</v>
      </c>
    </row>
    <row r="48" spans="1:6" ht="24">
      <c r="A48" s="107">
        <v>4236</v>
      </c>
      <c r="B48" s="139" t="s">
        <v>313</v>
      </c>
      <c r="C48" s="140" t="s">
        <v>314</v>
      </c>
      <c r="D48" s="27">
        <f t="shared" si="1"/>
        <v>0</v>
      </c>
      <c r="E48" s="132"/>
      <c r="F48" s="138" t="s">
        <v>72</v>
      </c>
    </row>
    <row r="49" spans="1:6" ht="12.75">
      <c r="A49" s="107">
        <v>4237</v>
      </c>
      <c r="B49" s="139" t="s">
        <v>315</v>
      </c>
      <c r="C49" s="140" t="s">
        <v>316</v>
      </c>
      <c r="D49" s="27">
        <f t="shared" si="1"/>
        <v>1000</v>
      </c>
      <c r="E49" s="132">
        <v>1000</v>
      </c>
      <c r="F49" s="138" t="s">
        <v>72</v>
      </c>
    </row>
    <row r="50" spans="1:6" ht="12.75">
      <c r="A50" s="107">
        <v>4238</v>
      </c>
      <c r="B50" s="139" t="s">
        <v>317</v>
      </c>
      <c r="C50" s="140" t="s">
        <v>318</v>
      </c>
      <c r="D50" s="27">
        <f t="shared" si="1"/>
        <v>10772</v>
      </c>
      <c r="E50" s="132">
        <v>10772</v>
      </c>
      <c r="F50" s="138" t="s">
        <v>72</v>
      </c>
    </row>
    <row r="51" spans="1:6" ht="24">
      <c r="A51" s="107">
        <v>4240</v>
      </c>
      <c r="B51" s="141" t="s">
        <v>319</v>
      </c>
      <c r="C51" s="136" t="s">
        <v>266</v>
      </c>
      <c r="D51" s="132">
        <f>SUM(D53)</f>
        <v>3846</v>
      </c>
      <c r="E51" s="132">
        <f>SUM(E53)</f>
        <v>3846</v>
      </c>
      <c r="F51" s="138" t="s">
        <v>72</v>
      </c>
    </row>
    <row r="52" spans="1:6" ht="12.75">
      <c r="A52" s="107"/>
      <c r="B52" s="133" t="s">
        <v>77</v>
      </c>
      <c r="C52" s="136"/>
      <c r="D52" s="132"/>
      <c r="E52" s="132"/>
      <c r="F52" s="138"/>
    </row>
    <row r="53" spans="1:6" ht="12.75">
      <c r="A53" s="107">
        <v>4241</v>
      </c>
      <c r="B53" s="139" t="s">
        <v>320</v>
      </c>
      <c r="C53" s="140" t="s">
        <v>321</v>
      </c>
      <c r="D53" s="27">
        <f>SUM(E53:F53)</f>
        <v>3846</v>
      </c>
      <c r="E53" s="132">
        <v>3846</v>
      </c>
      <c r="F53" s="138" t="s">
        <v>72</v>
      </c>
    </row>
    <row r="54" spans="1:6" ht="28.5" customHeight="1">
      <c r="A54" s="107">
        <v>4250</v>
      </c>
      <c r="B54" s="141" t="s">
        <v>322</v>
      </c>
      <c r="C54" s="136" t="s">
        <v>266</v>
      </c>
      <c r="D54" s="132">
        <f>SUM(D56:D57)</f>
        <v>2600</v>
      </c>
      <c r="E54" s="132">
        <f>SUM(E56:E57)</f>
        <v>2600</v>
      </c>
      <c r="F54" s="138" t="s">
        <v>72</v>
      </c>
    </row>
    <row r="55" spans="1:6" ht="12.75">
      <c r="A55" s="107"/>
      <c r="B55" s="133" t="s">
        <v>77</v>
      </c>
      <c r="C55" s="136"/>
      <c r="D55" s="132"/>
      <c r="E55" s="132"/>
      <c r="F55" s="138"/>
    </row>
    <row r="56" spans="1:6" ht="24">
      <c r="A56" s="107">
        <v>4251</v>
      </c>
      <c r="B56" s="139" t="s">
        <v>323</v>
      </c>
      <c r="C56" s="140" t="s">
        <v>324</v>
      </c>
      <c r="D56" s="27">
        <f>SUM(E56:F56)</f>
        <v>500</v>
      </c>
      <c r="E56" s="132">
        <v>500</v>
      </c>
      <c r="F56" s="138" t="s">
        <v>72</v>
      </c>
    </row>
    <row r="57" spans="1:6" ht="24">
      <c r="A57" s="107">
        <v>4252</v>
      </c>
      <c r="B57" s="139" t="s">
        <v>325</v>
      </c>
      <c r="C57" s="140" t="s">
        <v>326</v>
      </c>
      <c r="D57" s="27">
        <f>SUM(E57:F57)</f>
        <v>2100</v>
      </c>
      <c r="E57" s="132">
        <v>2100</v>
      </c>
      <c r="F57" s="138" t="s">
        <v>72</v>
      </c>
    </row>
    <row r="58" spans="1:6" ht="33">
      <c r="A58" s="107">
        <v>4260</v>
      </c>
      <c r="B58" s="141" t="s">
        <v>327</v>
      </c>
      <c r="C58" s="136" t="s">
        <v>266</v>
      </c>
      <c r="D58" s="132">
        <f>SUM(D60:D67)</f>
        <v>8050</v>
      </c>
      <c r="E58" s="132">
        <f>SUM(E60:E67)</f>
        <v>8050</v>
      </c>
      <c r="F58" s="138" t="s">
        <v>72</v>
      </c>
    </row>
    <row r="59" spans="1:6" ht="12.75">
      <c r="A59" s="107"/>
      <c r="B59" s="133" t="s">
        <v>77</v>
      </c>
      <c r="C59" s="136"/>
      <c r="D59" s="132"/>
      <c r="E59" s="132"/>
      <c r="F59" s="138"/>
    </row>
    <row r="60" spans="1:6" ht="12.75">
      <c r="A60" s="107">
        <v>4261</v>
      </c>
      <c r="B60" s="139" t="s">
        <v>328</v>
      </c>
      <c r="C60" s="140" t="s">
        <v>329</v>
      </c>
      <c r="D60" s="27">
        <f aca="true" t="shared" si="2" ref="D60:D67">SUM(E60:F60)</f>
        <v>1050</v>
      </c>
      <c r="E60" s="132">
        <v>1050</v>
      </c>
      <c r="F60" s="138" t="s">
        <v>72</v>
      </c>
    </row>
    <row r="61" spans="1:6" ht="12.75">
      <c r="A61" s="107">
        <v>4262</v>
      </c>
      <c r="B61" s="139" t="s">
        <v>330</v>
      </c>
      <c r="C61" s="140" t="s">
        <v>331</v>
      </c>
      <c r="D61" s="27">
        <f t="shared" si="2"/>
        <v>0</v>
      </c>
      <c r="E61" s="132"/>
      <c r="F61" s="138" t="s">
        <v>72</v>
      </c>
    </row>
    <row r="62" spans="1:6" ht="24">
      <c r="A62" s="107">
        <v>4263</v>
      </c>
      <c r="B62" s="139" t="s">
        <v>332</v>
      </c>
      <c r="C62" s="140" t="s">
        <v>333</v>
      </c>
      <c r="D62" s="27">
        <f t="shared" si="2"/>
        <v>0</v>
      </c>
      <c r="E62" s="132"/>
      <c r="F62" s="138" t="s">
        <v>72</v>
      </c>
    </row>
    <row r="63" spans="1:6" ht="12.75">
      <c r="A63" s="107">
        <v>4264</v>
      </c>
      <c r="B63" s="139" t="s">
        <v>334</v>
      </c>
      <c r="C63" s="140" t="s">
        <v>335</v>
      </c>
      <c r="D63" s="27">
        <f t="shared" si="2"/>
        <v>1600</v>
      </c>
      <c r="E63" s="132">
        <v>1600</v>
      </c>
      <c r="F63" s="138" t="s">
        <v>72</v>
      </c>
    </row>
    <row r="64" spans="1:6" ht="24">
      <c r="A64" s="107">
        <v>4265</v>
      </c>
      <c r="B64" s="145" t="s">
        <v>336</v>
      </c>
      <c r="C64" s="140" t="s">
        <v>337</v>
      </c>
      <c r="D64" s="27">
        <f t="shared" si="2"/>
        <v>0</v>
      </c>
      <c r="E64" s="132"/>
      <c r="F64" s="138" t="s">
        <v>72</v>
      </c>
    </row>
    <row r="65" spans="1:6" ht="12.75">
      <c r="A65" s="107">
        <v>4266</v>
      </c>
      <c r="B65" s="139" t="s">
        <v>338</v>
      </c>
      <c r="C65" s="140" t="s">
        <v>339</v>
      </c>
      <c r="D65" s="27">
        <f t="shared" si="2"/>
        <v>0</v>
      </c>
      <c r="E65" s="132"/>
      <c r="F65" s="138" t="s">
        <v>72</v>
      </c>
    </row>
    <row r="66" spans="1:6" ht="12.75">
      <c r="A66" s="107">
        <v>4267</v>
      </c>
      <c r="B66" s="139" t="s">
        <v>340</v>
      </c>
      <c r="C66" s="140" t="s">
        <v>341</v>
      </c>
      <c r="D66" s="27">
        <f t="shared" si="2"/>
        <v>400</v>
      </c>
      <c r="E66" s="132">
        <v>400</v>
      </c>
      <c r="F66" s="138" t="s">
        <v>72</v>
      </c>
    </row>
    <row r="67" spans="1:6" ht="12.75">
      <c r="A67" s="107">
        <v>4268</v>
      </c>
      <c r="B67" s="139" t="s">
        <v>342</v>
      </c>
      <c r="C67" s="140" t="s">
        <v>343</v>
      </c>
      <c r="D67" s="27">
        <f t="shared" si="2"/>
        <v>5000</v>
      </c>
      <c r="E67" s="132">
        <v>5000</v>
      </c>
      <c r="F67" s="138" t="s">
        <v>72</v>
      </c>
    </row>
    <row r="68" spans="1:6" ht="11.25" customHeight="1">
      <c r="A68" s="107">
        <v>4300</v>
      </c>
      <c r="B68" s="141" t="s">
        <v>344</v>
      </c>
      <c r="C68" s="136" t="s">
        <v>266</v>
      </c>
      <c r="D68" s="132">
        <f>SUM(D70,D74,D78)</f>
        <v>0</v>
      </c>
      <c r="E68" s="132">
        <f>SUM(E70,E74,E78)</f>
        <v>0</v>
      </c>
      <c r="F68" s="138" t="s">
        <v>72</v>
      </c>
    </row>
    <row r="69" spans="1:6" ht="12.75">
      <c r="A69" s="107"/>
      <c r="B69" s="133" t="s">
        <v>264</v>
      </c>
      <c r="C69" s="131"/>
      <c r="D69" s="132"/>
      <c r="E69" s="132"/>
      <c r="F69" s="132"/>
    </row>
    <row r="70" spans="1:6" ht="12.75">
      <c r="A70" s="107">
        <v>4310</v>
      </c>
      <c r="B70" s="141" t="s">
        <v>345</v>
      </c>
      <c r="C70" s="136" t="s">
        <v>266</v>
      </c>
      <c r="D70" s="132">
        <f>SUM(D72:D73)</f>
        <v>0</v>
      </c>
      <c r="E70" s="132">
        <f>SUM(E72:E73)</f>
        <v>0</v>
      </c>
      <c r="F70" s="132" t="s">
        <v>10</v>
      </c>
    </row>
    <row r="71" spans="1:6" ht="12.75">
      <c r="A71" s="107"/>
      <c r="B71" s="133" t="s">
        <v>77</v>
      </c>
      <c r="C71" s="136"/>
      <c r="D71" s="132"/>
      <c r="E71" s="132"/>
      <c r="F71" s="138"/>
    </row>
    <row r="72" spans="1:6" ht="12.75">
      <c r="A72" s="107">
        <v>4311</v>
      </c>
      <c r="B72" s="139" t="s">
        <v>346</v>
      </c>
      <c r="C72" s="140" t="s">
        <v>347</v>
      </c>
      <c r="D72" s="27">
        <f>SUM(E72:F72)</f>
        <v>0</v>
      </c>
      <c r="E72" s="132"/>
      <c r="F72" s="138" t="s">
        <v>72</v>
      </c>
    </row>
    <row r="73" spans="1:6" ht="12.75">
      <c r="A73" s="107">
        <v>4312</v>
      </c>
      <c r="B73" s="139" t="s">
        <v>348</v>
      </c>
      <c r="C73" s="140" t="s">
        <v>349</v>
      </c>
      <c r="D73" s="27">
        <f>SUM(E73:F73)</f>
        <v>0</v>
      </c>
      <c r="E73" s="132"/>
      <c r="F73" s="138" t="s">
        <v>72</v>
      </c>
    </row>
    <row r="74" spans="1:6" ht="12.75">
      <c r="A74" s="107">
        <v>4320</v>
      </c>
      <c r="B74" s="141" t="s">
        <v>350</v>
      </c>
      <c r="C74" s="136" t="s">
        <v>266</v>
      </c>
      <c r="D74" s="132">
        <f>SUM(D76:D77)</f>
        <v>0</v>
      </c>
      <c r="E74" s="132">
        <f>SUM(E76:E77)</f>
        <v>0</v>
      </c>
      <c r="F74" s="132" t="s">
        <v>10</v>
      </c>
    </row>
    <row r="75" spans="1:6" ht="12.75">
      <c r="A75" s="107"/>
      <c r="B75" s="133" t="s">
        <v>77</v>
      </c>
      <c r="C75" s="136"/>
      <c r="D75" s="132"/>
      <c r="E75" s="132"/>
      <c r="F75" s="138"/>
    </row>
    <row r="76" spans="1:6" ht="15.75" customHeight="1">
      <c r="A76" s="107">
        <v>4321</v>
      </c>
      <c r="B76" s="139" t="s">
        <v>351</v>
      </c>
      <c r="C76" s="140" t="s">
        <v>352</v>
      </c>
      <c r="D76" s="27">
        <f>SUM(E76:F76)</f>
        <v>0</v>
      </c>
      <c r="E76" s="132"/>
      <c r="F76" s="138" t="s">
        <v>72</v>
      </c>
    </row>
    <row r="77" spans="1:6" ht="12.75">
      <c r="A77" s="107">
        <v>4322</v>
      </c>
      <c r="B77" s="139" t="s">
        <v>353</v>
      </c>
      <c r="C77" s="140" t="s">
        <v>354</v>
      </c>
      <c r="D77" s="27">
        <f>SUM(E77:F77)</f>
        <v>0</v>
      </c>
      <c r="E77" s="132"/>
      <c r="F77" s="138" t="s">
        <v>72</v>
      </c>
    </row>
    <row r="78" spans="1:6" ht="22.5">
      <c r="A78" s="107">
        <v>4330</v>
      </c>
      <c r="B78" s="141" t="s">
        <v>355</v>
      </c>
      <c r="C78" s="136" t="s">
        <v>266</v>
      </c>
      <c r="D78" s="132">
        <f>SUM(D80:D82)</f>
        <v>0</v>
      </c>
      <c r="E78" s="132">
        <f>SUM(E80:E82)</f>
        <v>0</v>
      </c>
      <c r="F78" s="138" t="s">
        <v>72</v>
      </c>
    </row>
    <row r="79" spans="1:6" ht="12.75">
      <c r="A79" s="107"/>
      <c r="B79" s="133" t="s">
        <v>77</v>
      </c>
      <c r="C79" s="136"/>
      <c r="D79" s="132"/>
      <c r="E79" s="132"/>
      <c r="F79" s="138"/>
    </row>
    <row r="80" spans="1:6" ht="24">
      <c r="A80" s="107">
        <v>4331</v>
      </c>
      <c r="B80" s="139" t="s">
        <v>356</v>
      </c>
      <c r="C80" s="140" t="s">
        <v>357</v>
      </c>
      <c r="D80" s="27">
        <f>SUM(E80:F80)</f>
        <v>0</v>
      </c>
      <c r="E80" s="132"/>
      <c r="F80" s="138" t="s">
        <v>72</v>
      </c>
    </row>
    <row r="81" spans="1:6" ht="12.75">
      <c r="A81" s="107">
        <v>4332</v>
      </c>
      <c r="B81" s="139" t="s">
        <v>358</v>
      </c>
      <c r="C81" s="140" t="s">
        <v>359</v>
      </c>
      <c r="D81" s="27">
        <f>SUM(E81:F81)</f>
        <v>0</v>
      </c>
      <c r="E81" s="132"/>
      <c r="F81" s="138" t="s">
        <v>72</v>
      </c>
    </row>
    <row r="82" spans="1:6" ht="12.75">
      <c r="A82" s="107">
        <v>4333</v>
      </c>
      <c r="B82" s="139" t="s">
        <v>360</v>
      </c>
      <c r="C82" s="140" t="s">
        <v>361</v>
      </c>
      <c r="D82" s="27">
        <f>SUM(E82:F82)</f>
        <v>0</v>
      </c>
      <c r="E82" s="132"/>
      <c r="F82" s="138" t="s">
        <v>72</v>
      </c>
    </row>
    <row r="83" spans="1:6" ht="12.75">
      <c r="A83" s="107">
        <v>4400</v>
      </c>
      <c r="B83" s="139" t="s">
        <v>362</v>
      </c>
      <c r="C83" s="136" t="s">
        <v>266</v>
      </c>
      <c r="D83" s="132">
        <f>SUM(D85,D89)</f>
        <v>374474</v>
      </c>
      <c r="E83" s="132">
        <f>SUM(E85,E89)</f>
        <v>374474</v>
      </c>
      <c r="F83" s="138" t="s">
        <v>72</v>
      </c>
    </row>
    <row r="84" spans="1:6" ht="12.75">
      <c r="A84" s="107"/>
      <c r="B84" s="133" t="s">
        <v>264</v>
      </c>
      <c r="C84" s="131"/>
      <c r="D84" s="132"/>
      <c r="E84" s="132"/>
      <c r="F84" s="132"/>
    </row>
    <row r="85" spans="1:6" ht="24">
      <c r="A85" s="107">
        <v>4410</v>
      </c>
      <c r="B85" s="141" t="s">
        <v>363</v>
      </c>
      <c r="C85" s="136" t="s">
        <v>266</v>
      </c>
      <c r="D85" s="132">
        <f>SUM(D87:D88)</f>
        <v>374474</v>
      </c>
      <c r="E85" s="132">
        <f>SUM(E87:E88)</f>
        <v>374474</v>
      </c>
      <c r="F85" s="132" t="s">
        <v>10</v>
      </c>
    </row>
    <row r="86" spans="1:6" ht="12.75">
      <c r="A86" s="107"/>
      <c r="B86" s="133" t="s">
        <v>77</v>
      </c>
      <c r="C86" s="136"/>
      <c r="D86" s="132"/>
      <c r="E86" s="132"/>
      <c r="F86" s="138"/>
    </row>
    <row r="87" spans="1:6" ht="24">
      <c r="A87" s="107">
        <v>4411</v>
      </c>
      <c r="B87" s="139" t="s">
        <v>364</v>
      </c>
      <c r="C87" s="140" t="s">
        <v>365</v>
      </c>
      <c r="D87" s="27">
        <f>SUM(E87:F87)</f>
        <v>374474</v>
      </c>
      <c r="E87" s="132">
        <v>374474</v>
      </c>
      <c r="F87" s="138" t="s">
        <v>72</v>
      </c>
    </row>
    <row r="88" spans="1:6" ht="24">
      <c r="A88" s="107">
        <v>4412</v>
      </c>
      <c r="B88" s="139" t="s">
        <v>366</v>
      </c>
      <c r="C88" s="140" t="s">
        <v>367</v>
      </c>
      <c r="D88" s="27">
        <f>SUM(E88:F88)</f>
        <v>0</v>
      </c>
      <c r="E88" s="132"/>
      <c r="F88" s="138" t="s">
        <v>72</v>
      </c>
    </row>
    <row r="89" spans="1:6" ht="24">
      <c r="A89" s="107">
        <v>4420</v>
      </c>
      <c r="B89" s="141" t="s">
        <v>368</v>
      </c>
      <c r="C89" s="136" t="s">
        <v>266</v>
      </c>
      <c r="D89" s="132">
        <f>SUM(D91:D92)</f>
        <v>0</v>
      </c>
      <c r="E89" s="132">
        <f>SUM(E91:E92)</f>
        <v>0</v>
      </c>
      <c r="F89" s="132" t="s">
        <v>10</v>
      </c>
    </row>
    <row r="90" spans="1:6" ht="12.75">
      <c r="A90" s="107"/>
      <c r="B90" s="133" t="s">
        <v>77</v>
      </c>
      <c r="C90" s="136"/>
      <c r="D90" s="132"/>
      <c r="E90" s="132"/>
      <c r="F90" s="138"/>
    </row>
    <row r="91" spans="1:6" ht="24">
      <c r="A91" s="107">
        <v>4421</v>
      </c>
      <c r="B91" s="139" t="s">
        <v>369</v>
      </c>
      <c r="C91" s="140" t="s">
        <v>370</v>
      </c>
      <c r="D91" s="27">
        <f>SUM(E91:F91)</f>
        <v>0</v>
      </c>
      <c r="E91" s="132"/>
      <c r="F91" s="138" t="s">
        <v>72</v>
      </c>
    </row>
    <row r="92" spans="1:6" ht="24">
      <c r="A92" s="107">
        <v>4422</v>
      </c>
      <c r="B92" s="139" t="s">
        <v>371</v>
      </c>
      <c r="C92" s="140" t="s">
        <v>372</v>
      </c>
      <c r="D92" s="27">
        <f>SUM(E92:F92)</f>
        <v>0</v>
      </c>
      <c r="E92" s="132"/>
      <c r="F92" s="138" t="s">
        <v>72</v>
      </c>
    </row>
    <row r="93" spans="1:6" ht="22.5">
      <c r="A93" s="107">
        <v>4500</v>
      </c>
      <c r="B93" s="145" t="s">
        <v>373</v>
      </c>
      <c r="C93" s="136" t="s">
        <v>266</v>
      </c>
      <c r="D93" s="132">
        <f>SUM(D95,D99,D103,D114)</f>
        <v>0</v>
      </c>
      <c r="E93" s="132">
        <f>SUM(E95,E99,E103,E114)</f>
        <v>0</v>
      </c>
      <c r="F93" s="138" t="s">
        <v>72</v>
      </c>
    </row>
    <row r="94" spans="1:6" ht="12.75">
      <c r="A94" s="107"/>
      <c r="B94" s="133" t="s">
        <v>264</v>
      </c>
      <c r="C94" s="131"/>
      <c r="D94" s="132"/>
      <c r="E94" s="132"/>
      <c r="F94" s="132"/>
    </row>
    <row r="95" spans="1:6" ht="24">
      <c r="A95" s="107">
        <v>4510</v>
      </c>
      <c r="B95" s="146" t="s">
        <v>374</v>
      </c>
      <c r="C95" s="136" t="s">
        <v>266</v>
      </c>
      <c r="D95" s="132">
        <f>SUM(D97:D98)</f>
        <v>0</v>
      </c>
      <c r="E95" s="132">
        <f>SUM(E97:E98)</f>
        <v>0</v>
      </c>
      <c r="F95" s="132" t="s">
        <v>10</v>
      </c>
    </row>
    <row r="96" spans="1:6" ht="12.75">
      <c r="A96" s="107"/>
      <c r="B96" s="133" t="s">
        <v>77</v>
      </c>
      <c r="C96" s="136"/>
      <c r="D96" s="132"/>
      <c r="E96" s="132"/>
      <c r="F96" s="138"/>
    </row>
    <row r="97" spans="1:6" ht="24">
      <c r="A97" s="107">
        <v>4511</v>
      </c>
      <c r="B97" s="147" t="s">
        <v>375</v>
      </c>
      <c r="C97" s="140" t="s">
        <v>376</v>
      </c>
      <c r="D97" s="27">
        <f>SUM(E97:F97)</f>
        <v>0</v>
      </c>
      <c r="E97" s="148"/>
      <c r="F97" s="138" t="s">
        <v>72</v>
      </c>
    </row>
    <row r="98" spans="1:6" ht="24">
      <c r="A98" s="107">
        <v>4512</v>
      </c>
      <c r="B98" s="139" t="s">
        <v>377</v>
      </c>
      <c r="C98" s="140" t="s">
        <v>378</v>
      </c>
      <c r="D98" s="27">
        <f>SUM(E98:F98)</f>
        <v>0</v>
      </c>
      <c r="E98" s="148"/>
      <c r="F98" s="138" t="s">
        <v>72</v>
      </c>
    </row>
    <row r="99" spans="1:6" ht="24">
      <c r="A99" s="107">
        <v>4520</v>
      </c>
      <c r="B99" s="146" t="s">
        <v>379</v>
      </c>
      <c r="C99" s="136" t="s">
        <v>266</v>
      </c>
      <c r="D99" s="132">
        <f>SUM(D101:D102)</f>
        <v>0</v>
      </c>
      <c r="E99" s="132">
        <f>SUM(E101:E102)</f>
        <v>0</v>
      </c>
      <c r="F99" s="132" t="s">
        <v>10</v>
      </c>
    </row>
    <row r="100" spans="1:6" ht="12.75">
      <c r="A100" s="107"/>
      <c r="B100" s="133" t="s">
        <v>77</v>
      </c>
      <c r="C100" s="136"/>
      <c r="D100" s="132"/>
      <c r="E100" s="132"/>
      <c r="F100" s="138"/>
    </row>
    <row r="101" spans="1:6" ht="30" customHeight="1">
      <c r="A101" s="107">
        <v>4521</v>
      </c>
      <c r="B101" s="139" t="s">
        <v>380</v>
      </c>
      <c r="C101" s="140" t="s">
        <v>381</v>
      </c>
      <c r="D101" s="27">
        <f>SUM(E101:F101)</f>
        <v>0</v>
      </c>
      <c r="E101" s="132"/>
      <c r="F101" s="138" t="s">
        <v>72</v>
      </c>
    </row>
    <row r="102" spans="1:6" ht="24">
      <c r="A102" s="107">
        <v>4522</v>
      </c>
      <c r="B102" s="139" t="s">
        <v>382</v>
      </c>
      <c r="C102" s="140" t="s">
        <v>383</v>
      </c>
      <c r="D102" s="27">
        <f>SUM(E102:F102)</f>
        <v>0</v>
      </c>
      <c r="E102" s="149"/>
      <c r="F102" s="138" t="s">
        <v>72</v>
      </c>
    </row>
    <row r="103" spans="1:6" ht="38.25" customHeight="1">
      <c r="A103" s="107">
        <v>4530</v>
      </c>
      <c r="B103" s="146" t="s">
        <v>384</v>
      </c>
      <c r="C103" s="136" t="s">
        <v>266</v>
      </c>
      <c r="D103" s="132">
        <f>SUM(D105:D107)</f>
        <v>0</v>
      </c>
      <c r="E103" s="132">
        <f>SUM(E105:E107)</f>
        <v>0</v>
      </c>
      <c r="F103" s="138" t="s">
        <v>72</v>
      </c>
    </row>
    <row r="104" spans="1:6" ht="12.75">
      <c r="A104" s="107"/>
      <c r="B104" s="133" t="s">
        <v>77</v>
      </c>
      <c r="C104" s="136"/>
      <c r="D104" s="132"/>
      <c r="E104" s="132"/>
      <c r="F104" s="138" t="s">
        <v>72</v>
      </c>
    </row>
    <row r="105" spans="1:6" ht="38.25" customHeight="1">
      <c r="A105" s="107">
        <v>4531</v>
      </c>
      <c r="B105" s="143" t="s">
        <v>385</v>
      </c>
      <c r="C105" s="140" t="s">
        <v>386</v>
      </c>
      <c r="D105" s="27">
        <f>SUM(E105:F105)</f>
        <v>0</v>
      </c>
      <c r="E105" s="132"/>
      <c r="F105" s="138" t="s">
        <v>72</v>
      </c>
    </row>
    <row r="106" spans="1:6" ht="38.25" customHeight="1">
      <c r="A106" s="107">
        <v>4532</v>
      </c>
      <c r="B106" s="143" t="s">
        <v>387</v>
      </c>
      <c r="C106" s="140" t="s">
        <v>388</v>
      </c>
      <c r="D106" s="27">
        <f>SUM(E106:F106)</f>
        <v>0</v>
      </c>
      <c r="E106" s="132"/>
      <c r="F106" s="138" t="s">
        <v>72</v>
      </c>
    </row>
    <row r="107" spans="1:6" ht="24">
      <c r="A107" s="107">
        <v>4533</v>
      </c>
      <c r="B107" s="143" t="s">
        <v>389</v>
      </c>
      <c r="C107" s="140" t="s">
        <v>390</v>
      </c>
      <c r="D107" s="132">
        <f>SUM(D109,D112,D113)</f>
        <v>0</v>
      </c>
      <c r="E107" s="132">
        <f>SUM(E109,E112,E113)</f>
        <v>0</v>
      </c>
      <c r="F107" s="138" t="s">
        <v>72</v>
      </c>
    </row>
    <row r="108" spans="1:6" ht="12.75">
      <c r="A108" s="107"/>
      <c r="B108" s="150" t="s">
        <v>264</v>
      </c>
      <c r="C108" s="140"/>
      <c r="D108" s="132"/>
      <c r="E108" s="132"/>
      <c r="F108" s="138" t="s">
        <v>72</v>
      </c>
    </row>
    <row r="109" spans="1:6" ht="24">
      <c r="A109" s="107">
        <v>4534</v>
      </c>
      <c r="B109" s="150" t="s">
        <v>391</v>
      </c>
      <c r="C109" s="140"/>
      <c r="D109" s="132">
        <f>SUM(D111:D111)</f>
        <v>0</v>
      </c>
      <c r="E109" s="132">
        <f>SUM(E111:E111)</f>
        <v>0</v>
      </c>
      <c r="F109" s="138" t="s">
        <v>72</v>
      </c>
    </row>
    <row r="110" spans="1:6" ht="12.75">
      <c r="A110" s="107"/>
      <c r="B110" s="150" t="s">
        <v>392</v>
      </c>
      <c r="C110" s="140"/>
      <c r="D110" s="132"/>
      <c r="E110" s="132"/>
      <c r="F110" s="138" t="s">
        <v>72</v>
      </c>
    </row>
    <row r="111" spans="1:6" ht="12.75">
      <c r="A111" s="107">
        <v>4536</v>
      </c>
      <c r="B111" s="150" t="s">
        <v>393</v>
      </c>
      <c r="C111" s="140"/>
      <c r="D111" s="27">
        <f>SUM(E111:F111)</f>
        <v>0</v>
      </c>
      <c r="E111" s="132"/>
      <c r="F111" s="138" t="s">
        <v>72</v>
      </c>
    </row>
    <row r="112" spans="1:6" ht="12.75">
      <c r="A112" s="107">
        <v>4537</v>
      </c>
      <c r="B112" s="150" t="s">
        <v>394</v>
      </c>
      <c r="C112" s="140"/>
      <c r="D112" s="27">
        <f>SUM(E112:F112)</f>
        <v>0</v>
      </c>
      <c r="E112" s="132"/>
      <c r="F112" s="138" t="s">
        <v>72</v>
      </c>
    </row>
    <row r="113" spans="1:6" ht="12.75">
      <c r="A113" s="107">
        <v>4538</v>
      </c>
      <c r="B113" s="150" t="s">
        <v>395</v>
      </c>
      <c r="C113" s="140"/>
      <c r="D113" s="27">
        <f>SUM(E113:F113)</f>
        <v>0</v>
      </c>
      <c r="E113" s="132"/>
      <c r="F113" s="138" t="s">
        <v>72</v>
      </c>
    </row>
    <row r="114" spans="1:6" ht="24">
      <c r="A114" s="107">
        <v>4540</v>
      </c>
      <c r="B114" s="146" t="s">
        <v>396</v>
      </c>
      <c r="C114" s="136" t="s">
        <v>266</v>
      </c>
      <c r="D114" s="132">
        <f>SUM(D116:D118)</f>
        <v>0</v>
      </c>
      <c r="E114" s="215">
        <f>E116+E117+E118</f>
        <v>0</v>
      </c>
      <c r="F114" s="138" t="s">
        <v>72</v>
      </c>
    </row>
    <row r="115" spans="1:6" ht="12.75">
      <c r="A115" s="107"/>
      <c r="B115" s="133" t="s">
        <v>77</v>
      </c>
      <c r="C115" s="136"/>
      <c r="D115" s="132"/>
      <c r="E115" s="132"/>
      <c r="F115" s="138"/>
    </row>
    <row r="116" spans="1:6" ht="38.25" customHeight="1">
      <c r="A116" s="107">
        <v>4541</v>
      </c>
      <c r="B116" s="143" t="s">
        <v>397</v>
      </c>
      <c r="C116" s="140" t="s">
        <v>398</v>
      </c>
      <c r="D116" s="27">
        <f>SUM(E116:F116)</f>
        <v>0</v>
      </c>
      <c r="E116" s="214"/>
      <c r="F116" s="138" t="s">
        <v>72</v>
      </c>
    </row>
    <row r="117" spans="1:6" ht="38.25" customHeight="1">
      <c r="A117" s="107">
        <v>4542</v>
      </c>
      <c r="B117" s="143" t="s">
        <v>399</v>
      </c>
      <c r="C117" s="140" t="s">
        <v>400</v>
      </c>
      <c r="D117" s="27">
        <f>SUM(E117:F117)</f>
        <v>0</v>
      </c>
      <c r="E117" s="214"/>
      <c r="F117" s="138" t="s">
        <v>72</v>
      </c>
    </row>
    <row r="118" spans="1:6" ht="24">
      <c r="A118" s="107">
        <v>4543</v>
      </c>
      <c r="B118" s="143" t="s">
        <v>401</v>
      </c>
      <c r="C118" s="140" t="s">
        <v>402</v>
      </c>
      <c r="D118" s="132">
        <f>SUM(D120,D123,D124)</f>
        <v>0</v>
      </c>
      <c r="E118" s="216">
        <f>E120</f>
        <v>0</v>
      </c>
      <c r="F118" s="138" t="s">
        <v>72</v>
      </c>
    </row>
    <row r="119" spans="1:6" ht="12.75">
      <c r="A119" s="107"/>
      <c r="B119" s="150" t="s">
        <v>264</v>
      </c>
      <c r="C119" s="140"/>
      <c r="D119" s="132"/>
      <c r="E119" s="132"/>
      <c r="F119" s="138"/>
    </row>
    <row r="120" spans="1:6" ht="24">
      <c r="A120" s="107">
        <v>4544</v>
      </c>
      <c r="B120" s="150" t="s">
        <v>403</v>
      </c>
      <c r="C120" s="140"/>
      <c r="D120" s="132">
        <f>SUM(D122:D122)</f>
        <v>0</v>
      </c>
      <c r="E120" s="216">
        <f>E122+E123+E124</f>
        <v>0</v>
      </c>
      <c r="F120" s="138" t="s">
        <v>72</v>
      </c>
    </row>
    <row r="121" spans="1:6" ht="12.75">
      <c r="A121" s="107"/>
      <c r="B121" s="150" t="s">
        <v>392</v>
      </c>
      <c r="C121" s="140"/>
      <c r="D121" s="132"/>
      <c r="E121" s="214"/>
      <c r="F121" s="138" t="s">
        <v>72</v>
      </c>
    </row>
    <row r="122" spans="1:6" ht="12.75">
      <c r="A122" s="107">
        <v>4546</v>
      </c>
      <c r="B122" s="150" t="s">
        <v>404</v>
      </c>
      <c r="C122" s="140"/>
      <c r="D122" s="27">
        <f>SUM(E122:F122)</f>
        <v>0</v>
      </c>
      <c r="E122" s="214"/>
      <c r="F122" s="138" t="s">
        <v>72</v>
      </c>
    </row>
    <row r="123" spans="1:6" ht="12.75">
      <c r="A123" s="107">
        <v>4547</v>
      </c>
      <c r="B123" s="150" t="s">
        <v>394</v>
      </c>
      <c r="C123" s="140"/>
      <c r="D123" s="27">
        <f>SUM(E123:F123)</f>
        <v>0</v>
      </c>
      <c r="E123" s="214"/>
      <c r="F123" s="138" t="s">
        <v>72</v>
      </c>
    </row>
    <row r="124" spans="1:6" ht="12.75">
      <c r="A124" s="107">
        <v>4548</v>
      </c>
      <c r="B124" s="150" t="s">
        <v>395</v>
      </c>
      <c r="C124" s="140"/>
      <c r="D124" s="27">
        <f>SUM(E124:F124)</f>
        <v>0</v>
      </c>
      <c r="E124" s="214"/>
      <c r="F124" s="138" t="s">
        <v>72</v>
      </c>
    </row>
    <row r="125" spans="1:6" ht="32.25" customHeight="1">
      <c r="A125" s="107">
        <v>4600</v>
      </c>
      <c r="B125" s="146" t="s">
        <v>405</v>
      </c>
      <c r="C125" s="136" t="s">
        <v>266</v>
      </c>
      <c r="D125" s="132">
        <f>SUM(D127,D131,D137)</f>
        <v>5000</v>
      </c>
      <c r="E125" s="132">
        <f>SUM(E127,E131,E137)</f>
        <v>5000</v>
      </c>
      <c r="F125" s="138" t="s">
        <v>72</v>
      </c>
    </row>
    <row r="126" spans="1:6" ht="12.75">
      <c r="A126" s="107"/>
      <c r="B126" s="133" t="s">
        <v>264</v>
      </c>
      <c r="C126" s="131"/>
      <c r="D126" s="132"/>
      <c r="E126" s="132"/>
      <c r="F126" s="132"/>
    </row>
    <row r="127" spans="1:6" ht="12.75">
      <c r="A127" s="107">
        <v>4610</v>
      </c>
      <c r="B127" s="151" t="s">
        <v>406</v>
      </c>
      <c r="C127" s="131"/>
      <c r="D127" s="132">
        <f>SUM(D129:D130)</f>
        <v>0</v>
      </c>
      <c r="E127" s="132">
        <f>SUM(E129:E130)</f>
        <v>0</v>
      </c>
      <c r="F127" s="152" t="s">
        <v>10</v>
      </c>
    </row>
    <row r="128" spans="1:6" ht="12.75">
      <c r="A128" s="107"/>
      <c r="B128" s="133" t="s">
        <v>264</v>
      </c>
      <c r="C128" s="131"/>
      <c r="D128" s="132"/>
      <c r="E128" s="132"/>
      <c r="F128" s="138"/>
    </row>
    <row r="129" spans="1:6" ht="25.5">
      <c r="A129" s="107">
        <v>4610</v>
      </c>
      <c r="B129" s="153" t="s">
        <v>407</v>
      </c>
      <c r="C129" s="131" t="s">
        <v>408</v>
      </c>
      <c r="D129" s="27">
        <f>SUM(E129:F129)</f>
        <v>0</v>
      </c>
      <c r="E129" s="132"/>
      <c r="F129" s="138" t="s">
        <v>72</v>
      </c>
    </row>
    <row r="130" spans="1:6" ht="25.5">
      <c r="A130" s="107">
        <v>4620</v>
      </c>
      <c r="B130" s="153" t="s">
        <v>409</v>
      </c>
      <c r="C130" s="131" t="s">
        <v>410</v>
      </c>
      <c r="D130" s="27">
        <f>SUM(E130:F130)</f>
        <v>0</v>
      </c>
      <c r="E130" s="132"/>
      <c r="F130" s="138" t="s">
        <v>72</v>
      </c>
    </row>
    <row r="131" spans="1:6" ht="34.5">
      <c r="A131" s="107">
        <v>4630</v>
      </c>
      <c r="B131" s="141" t="s">
        <v>411</v>
      </c>
      <c r="C131" s="136" t="s">
        <v>266</v>
      </c>
      <c r="D131" s="132">
        <f>SUM(D133:D136)</f>
        <v>5000</v>
      </c>
      <c r="E131" s="132">
        <f>SUM(E133:E136)</f>
        <v>5000</v>
      </c>
      <c r="F131" s="138" t="s">
        <v>72</v>
      </c>
    </row>
    <row r="132" spans="1:6" ht="12.75">
      <c r="A132" s="107"/>
      <c r="B132" s="133" t="s">
        <v>77</v>
      </c>
      <c r="C132" s="136"/>
      <c r="D132" s="132"/>
      <c r="E132" s="132"/>
      <c r="F132" s="138"/>
    </row>
    <row r="133" spans="1:6" ht="12.75">
      <c r="A133" s="107">
        <v>4631</v>
      </c>
      <c r="B133" s="139" t="s">
        <v>412</v>
      </c>
      <c r="C133" s="140" t="s">
        <v>413</v>
      </c>
      <c r="D133" s="27">
        <f>SUM(E133:F133)</f>
        <v>0</v>
      </c>
      <c r="E133" s="132"/>
      <c r="F133" s="138" t="s">
        <v>72</v>
      </c>
    </row>
    <row r="134" spans="1:6" ht="25.5" customHeight="1">
      <c r="A134" s="107">
        <v>4632</v>
      </c>
      <c r="B134" s="139" t="s">
        <v>414</v>
      </c>
      <c r="C134" s="140" t="s">
        <v>415</v>
      </c>
      <c r="D134" s="27">
        <f>SUM(E134:F134)</f>
        <v>500</v>
      </c>
      <c r="E134" s="132">
        <v>500</v>
      </c>
      <c r="F134" s="138" t="s">
        <v>72</v>
      </c>
    </row>
    <row r="135" spans="1:6" ht="17.25" customHeight="1">
      <c r="A135" s="107">
        <v>4633</v>
      </c>
      <c r="B135" s="139" t="s">
        <v>416</v>
      </c>
      <c r="C135" s="140" t="s">
        <v>417</v>
      </c>
      <c r="D135" s="27">
        <f>SUM(E135:F135)</f>
        <v>0</v>
      </c>
      <c r="E135" s="132"/>
      <c r="F135" s="138" t="s">
        <v>72</v>
      </c>
    </row>
    <row r="136" spans="1:6" ht="14.25" customHeight="1">
      <c r="A136" s="107">
        <v>4634</v>
      </c>
      <c r="B136" s="139" t="s">
        <v>418</v>
      </c>
      <c r="C136" s="140" t="s">
        <v>571</v>
      </c>
      <c r="D136" s="27">
        <f>SUM(E136:F136)</f>
        <v>4500</v>
      </c>
      <c r="E136" s="132">
        <v>4500</v>
      </c>
      <c r="F136" s="138" t="s">
        <v>72</v>
      </c>
    </row>
    <row r="137" spans="1:6" ht="12.75">
      <c r="A137" s="107">
        <v>4640</v>
      </c>
      <c r="B137" s="141" t="s">
        <v>419</v>
      </c>
      <c r="C137" s="136" t="s">
        <v>266</v>
      </c>
      <c r="D137" s="132">
        <f>SUM(D139)</f>
        <v>0</v>
      </c>
      <c r="E137" s="132">
        <f>SUM(E139)</f>
        <v>0</v>
      </c>
      <c r="F137" s="138" t="s">
        <v>72</v>
      </c>
    </row>
    <row r="138" spans="1:6" ht="12.75">
      <c r="A138" s="107"/>
      <c r="B138" s="133" t="s">
        <v>77</v>
      </c>
      <c r="C138" s="136"/>
      <c r="D138" s="132"/>
      <c r="E138" s="132"/>
      <c r="F138" s="138"/>
    </row>
    <row r="139" spans="1:6" ht="12.75">
      <c r="A139" s="107">
        <v>4641</v>
      </c>
      <c r="B139" s="139" t="s">
        <v>420</v>
      </c>
      <c r="C139" s="140" t="s">
        <v>421</v>
      </c>
      <c r="D139" s="27">
        <f>SUM(E139:F139)</f>
        <v>0</v>
      </c>
      <c r="E139" s="132"/>
      <c r="F139" s="138" t="s">
        <v>10</v>
      </c>
    </row>
    <row r="140" spans="1:6" ht="38.25" customHeight="1">
      <c r="A140" s="107">
        <v>4700</v>
      </c>
      <c r="B140" s="141" t="s">
        <v>422</v>
      </c>
      <c r="C140" s="136" t="s">
        <v>266</v>
      </c>
      <c r="D140" s="132">
        <f>SUM(D142,D146,D152,D155,D159,D162,D165)</f>
        <v>141336.1</v>
      </c>
      <c r="E140" s="132">
        <f>SUM(E142,E146,E152,E155,E159,E162,E165)</f>
        <v>141336.1</v>
      </c>
      <c r="F140" s="132">
        <f>SUM(F142,F146,F152,F155,F159,F162,F165)</f>
        <v>0</v>
      </c>
    </row>
    <row r="141" spans="1:6" ht="12.75">
      <c r="A141" s="107"/>
      <c r="B141" s="133" t="s">
        <v>264</v>
      </c>
      <c r="C141" s="131"/>
      <c r="D141" s="132"/>
      <c r="E141" s="132"/>
      <c r="F141" s="132"/>
    </row>
    <row r="142" spans="1:6" ht="40.5" customHeight="1">
      <c r="A142" s="107">
        <v>4710</v>
      </c>
      <c r="B142" s="141" t="s">
        <v>423</v>
      </c>
      <c r="C142" s="136" t="s">
        <v>266</v>
      </c>
      <c r="D142" s="132">
        <f>SUM(D144:D145)</f>
        <v>4210</v>
      </c>
      <c r="E142" s="132">
        <f>SUM(E144:E145)</f>
        <v>4210</v>
      </c>
      <c r="F142" s="138" t="s">
        <v>72</v>
      </c>
    </row>
    <row r="143" spans="1:6" ht="12.75">
      <c r="A143" s="107"/>
      <c r="B143" s="133" t="s">
        <v>77</v>
      </c>
      <c r="C143" s="136"/>
      <c r="D143" s="132"/>
      <c r="E143" s="132"/>
      <c r="F143" s="138"/>
    </row>
    <row r="144" spans="1:6" ht="51" customHeight="1">
      <c r="A144" s="107">
        <v>4711</v>
      </c>
      <c r="B144" s="139" t="s">
        <v>424</v>
      </c>
      <c r="C144" s="140" t="s">
        <v>425</v>
      </c>
      <c r="D144" s="27">
        <f>SUM(E144:F144)</f>
        <v>0</v>
      </c>
      <c r="E144" s="132"/>
      <c r="F144" s="138" t="s">
        <v>72</v>
      </c>
    </row>
    <row r="145" spans="1:6" ht="29.25" customHeight="1">
      <c r="A145" s="107">
        <v>4712</v>
      </c>
      <c r="B145" s="139" t="s">
        <v>426</v>
      </c>
      <c r="C145" s="140" t="s">
        <v>427</v>
      </c>
      <c r="D145" s="27">
        <f>SUM(E145:F145)</f>
        <v>4210</v>
      </c>
      <c r="E145" s="132">
        <v>4210</v>
      </c>
      <c r="F145" s="138" t="s">
        <v>72</v>
      </c>
    </row>
    <row r="146" spans="1:6" ht="50.25" customHeight="1">
      <c r="A146" s="107">
        <v>4720</v>
      </c>
      <c r="B146" s="141" t="s">
        <v>428</v>
      </c>
      <c r="C146" s="136" t="s">
        <v>266</v>
      </c>
      <c r="D146" s="132">
        <f>SUM(D148:D151)</f>
        <v>750</v>
      </c>
      <c r="E146" s="132">
        <f>SUM(E148:E151)</f>
        <v>750</v>
      </c>
      <c r="F146" s="138" t="s">
        <v>72</v>
      </c>
    </row>
    <row r="147" spans="1:6" ht="12.75">
      <c r="A147" s="107"/>
      <c r="B147" s="133" t="s">
        <v>77</v>
      </c>
      <c r="C147" s="136"/>
      <c r="D147" s="132"/>
      <c r="E147" s="132"/>
      <c r="F147" s="138"/>
    </row>
    <row r="148" spans="1:6" ht="15.75" customHeight="1">
      <c r="A148" s="107">
        <v>4721</v>
      </c>
      <c r="B148" s="139" t="s">
        <v>429</v>
      </c>
      <c r="C148" s="140" t="s">
        <v>430</v>
      </c>
      <c r="D148" s="27">
        <f>SUM(E148:F148)</f>
        <v>0</v>
      </c>
      <c r="E148" s="132"/>
      <c r="F148" s="138" t="s">
        <v>72</v>
      </c>
    </row>
    <row r="149" spans="1:6" ht="12.75">
      <c r="A149" s="107">
        <v>4722</v>
      </c>
      <c r="B149" s="139" t="s">
        <v>431</v>
      </c>
      <c r="C149" s="144">
        <v>4822</v>
      </c>
      <c r="D149" s="27">
        <f>SUM(E149:F149)</f>
        <v>0</v>
      </c>
      <c r="E149" s="132"/>
      <c r="F149" s="138" t="s">
        <v>72</v>
      </c>
    </row>
    <row r="150" spans="1:6" ht="12.75">
      <c r="A150" s="107">
        <v>4723</v>
      </c>
      <c r="B150" s="139" t="s">
        <v>432</v>
      </c>
      <c r="C150" s="140" t="s">
        <v>433</v>
      </c>
      <c r="D150" s="27">
        <f>SUM(E150:F150)</f>
        <v>750</v>
      </c>
      <c r="E150" s="132">
        <v>750</v>
      </c>
      <c r="F150" s="138" t="s">
        <v>72</v>
      </c>
    </row>
    <row r="151" spans="1:6" ht="24">
      <c r="A151" s="107">
        <v>4724</v>
      </c>
      <c r="B151" s="139" t="s">
        <v>434</v>
      </c>
      <c r="C151" s="140" t="s">
        <v>435</v>
      </c>
      <c r="D151" s="27">
        <f>SUM(E151:F151)</f>
        <v>0</v>
      </c>
      <c r="E151" s="132"/>
      <c r="F151" s="138" t="s">
        <v>72</v>
      </c>
    </row>
    <row r="152" spans="1:6" ht="24">
      <c r="A152" s="107">
        <v>4730</v>
      </c>
      <c r="B152" s="141" t="s">
        <v>436</v>
      </c>
      <c r="C152" s="136" t="s">
        <v>266</v>
      </c>
      <c r="D152" s="132">
        <f>SUM(D154)</f>
        <v>0</v>
      </c>
      <c r="E152" s="132">
        <f>SUM(E154)</f>
        <v>0</v>
      </c>
      <c r="F152" s="138" t="s">
        <v>72</v>
      </c>
    </row>
    <row r="153" spans="1:6" ht="12.75">
      <c r="A153" s="107"/>
      <c r="B153" s="133" t="s">
        <v>77</v>
      </c>
      <c r="C153" s="136"/>
      <c r="D153" s="132"/>
      <c r="E153" s="132"/>
      <c r="F153" s="138"/>
    </row>
    <row r="154" spans="1:6" ht="24">
      <c r="A154" s="107">
        <v>4731</v>
      </c>
      <c r="B154" s="147" t="s">
        <v>437</v>
      </c>
      <c r="C154" s="140" t="s">
        <v>438</v>
      </c>
      <c r="D154" s="27">
        <f>SUM(E154:F154)</f>
        <v>0</v>
      </c>
      <c r="E154" s="132"/>
      <c r="F154" s="138" t="s">
        <v>72</v>
      </c>
    </row>
    <row r="155" spans="1:6" ht="36">
      <c r="A155" s="107">
        <v>4740</v>
      </c>
      <c r="B155" s="154" t="s">
        <v>439</v>
      </c>
      <c r="C155" s="136" t="s">
        <v>266</v>
      </c>
      <c r="D155" s="132">
        <f>SUM(D157:D158)</f>
        <v>0</v>
      </c>
      <c r="E155" s="132">
        <f>SUM(E157:E158)</f>
        <v>0</v>
      </c>
      <c r="F155" s="138" t="s">
        <v>72</v>
      </c>
    </row>
    <row r="156" spans="1:6" ht="12.75">
      <c r="A156" s="107"/>
      <c r="B156" s="133" t="s">
        <v>77</v>
      </c>
      <c r="C156" s="136"/>
      <c r="D156" s="132"/>
      <c r="E156" s="132"/>
      <c r="F156" s="138"/>
    </row>
    <row r="157" spans="1:6" ht="27.75" customHeight="1">
      <c r="A157" s="107">
        <v>4741</v>
      </c>
      <c r="B157" s="139" t="s">
        <v>440</v>
      </c>
      <c r="C157" s="140" t="s">
        <v>441</v>
      </c>
      <c r="D157" s="27">
        <f>SUM(E157:F157)</f>
        <v>0</v>
      </c>
      <c r="E157" s="132"/>
      <c r="F157" s="138" t="s">
        <v>72</v>
      </c>
    </row>
    <row r="158" spans="1:6" ht="27" customHeight="1">
      <c r="A158" s="107">
        <v>4742</v>
      </c>
      <c r="B158" s="139" t="s">
        <v>442</v>
      </c>
      <c r="C158" s="140" t="s">
        <v>443</v>
      </c>
      <c r="D158" s="27">
        <f>SUM(E158:F158)</f>
        <v>0</v>
      </c>
      <c r="E158" s="132"/>
      <c r="F158" s="138" t="s">
        <v>72</v>
      </c>
    </row>
    <row r="159" spans="1:6" ht="39.75" customHeight="1">
      <c r="A159" s="107">
        <v>4750</v>
      </c>
      <c r="B159" s="141" t="s">
        <v>444</v>
      </c>
      <c r="C159" s="136" t="s">
        <v>266</v>
      </c>
      <c r="D159" s="132">
        <f>SUM(D161)</f>
        <v>0</v>
      </c>
      <c r="E159" s="132">
        <f>SUM(E161)</f>
        <v>0</v>
      </c>
      <c r="F159" s="138" t="s">
        <v>72</v>
      </c>
    </row>
    <row r="160" spans="1:6" ht="12.75">
      <c r="A160" s="107"/>
      <c r="B160" s="133" t="s">
        <v>77</v>
      </c>
      <c r="C160" s="136"/>
      <c r="D160" s="132"/>
      <c r="E160" s="132"/>
      <c r="F160" s="138"/>
    </row>
    <row r="161" spans="1:6" ht="39.75" customHeight="1">
      <c r="A161" s="107">
        <v>4751</v>
      </c>
      <c r="B161" s="139" t="s">
        <v>445</v>
      </c>
      <c r="C161" s="140" t="s">
        <v>446</v>
      </c>
      <c r="D161" s="27">
        <f>SUM(E161:F161)</f>
        <v>0</v>
      </c>
      <c r="E161" s="132"/>
      <c r="F161" s="138" t="s">
        <v>72</v>
      </c>
    </row>
    <row r="162" spans="1:6" ht="17.25" customHeight="1">
      <c r="A162" s="107">
        <v>4760</v>
      </c>
      <c r="B162" s="154" t="s">
        <v>447</v>
      </c>
      <c r="C162" s="136" t="s">
        <v>266</v>
      </c>
      <c r="D162" s="132">
        <f>SUM(D164)</f>
        <v>0</v>
      </c>
      <c r="E162" s="132">
        <f>SUM(E164)</f>
        <v>0</v>
      </c>
      <c r="F162" s="138" t="s">
        <v>72</v>
      </c>
    </row>
    <row r="163" spans="1:6" ht="12.75">
      <c r="A163" s="107"/>
      <c r="B163" s="133" t="s">
        <v>77</v>
      </c>
      <c r="C163" s="136"/>
      <c r="D163" s="132"/>
      <c r="E163" s="132"/>
      <c r="F163" s="138"/>
    </row>
    <row r="164" spans="1:6" ht="17.25" customHeight="1">
      <c r="A164" s="107">
        <v>4761</v>
      </c>
      <c r="B164" s="139" t="s">
        <v>448</v>
      </c>
      <c r="C164" s="140" t="s">
        <v>449</v>
      </c>
      <c r="D164" s="27">
        <f>SUM(E164:F164)</f>
        <v>0</v>
      </c>
      <c r="E164" s="132"/>
      <c r="F164" s="138" t="s">
        <v>72</v>
      </c>
    </row>
    <row r="165" spans="1:6" ht="12.75">
      <c r="A165" s="107">
        <v>4770</v>
      </c>
      <c r="B165" s="141" t="s">
        <v>450</v>
      </c>
      <c r="C165" s="136" t="s">
        <v>266</v>
      </c>
      <c r="D165" s="132">
        <f>SUM(D167)</f>
        <v>136376.1</v>
      </c>
      <c r="E165" s="132">
        <f>SUM(E167)</f>
        <v>136376.1</v>
      </c>
      <c r="F165" s="132">
        <f>SUM(F167)</f>
        <v>0</v>
      </c>
    </row>
    <row r="166" spans="1:6" ht="12.75">
      <c r="A166" s="107"/>
      <c r="B166" s="133" t="s">
        <v>77</v>
      </c>
      <c r="C166" s="136"/>
      <c r="D166" s="132"/>
      <c r="E166" s="132"/>
      <c r="F166" s="138"/>
    </row>
    <row r="167" spans="1:6" ht="12.75">
      <c r="A167" s="107">
        <v>4771</v>
      </c>
      <c r="B167" s="139" t="s">
        <v>451</v>
      </c>
      <c r="C167" s="140" t="s">
        <v>452</v>
      </c>
      <c r="D167" s="27">
        <f>SUM(E167:F167)-'[1]Ekamutner'!F97</f>
        <v>136376.1</v>
      </c>
      <c r="E167" s="132">
        <v>136376.1</v>
      </c>
      <c r="F167" s="138">
        <v>0</v>
      </c>
    </row>
    <row r="168" spans="1:6" ht="36">
      <c r="A168" s="107">
        <v>4772</v>
      </c>
      <c r="B168" s="147" t="s">
        <v>453</v>
      </c>
      <c r="C168" s="136" t="s">
        <v>266</v>
      </c>
      <c r="D168" s="27">
        <f>SUM(E168:F168)</f>
        <v>0</v>
      </c>
      <c r="E168" s="132">
        <v>0</v>
      </c>
      <c r="F168" s="138" t="s">
        <v>10</v>
      </c>
    </row>
    <row r="169" spans="1:6" s="148" customFormat="1" ht="56.25" customHeight="1">
      <c r="A169" s="107">
        <v>5000</v>
      </c>
      <c r="B169" s="155" t="s">
        <v>454</v>
      </c>
      <c r="C169" s="136" t="s">
        <v>266</v>
      </c>
      <c r="D169" s="132">
        <f>SUM(D171,D189,D195,D198)</f>
        <v>1000</v>
      </c>
      <c r="E169" s="138" t="s">
        <v>72</v>
      </c>
      <c r="F169" s="132">
        <f>SUM(F171,F189,F195,F198)</f>
        <v>1000</v>
      </c>
    </row>
    <row r="170" spans="1:6" ht="12.75">
      <c r="A170" s="107"/>
      <c r="B170" s="133" t="s">
        <v>264</v>
      </c>
      <c r="C170" s="131"/>
      <c r="D170" s="132"/>
      <c r="E170" s="132"/>
      <c r="F170" s="132"/>
    </row>
    <row r="171" spans="1:6" ht="22.5">
      <c r="A171" s="107">
        <v>5100</v>
      </c>
      <c r="B171" s="139" t="s">
        <v>455</v>
      </c>
      <c r="C171" s="136" t="s">
        <v>266</v>
      </c>
      <c r="D171" s="132">
        <f>SUM(D173,D178,D183)</f>
        <v>1000</v>
      </c>
      <c r="E171" s="138" t="s">
        <v>72</v>
      </c>
      <c r="F171" s="132">
        <f>SUM(F173,F178,F183)</f>
        <v>1000</v>
      </c>
    </row>
    <row r="172" spans="1:6" ht="12.75">
      <c r="A172" s="107"/>
      <c r="B172" s="133" t="s">
        <v>264</v>
      </c>
      <c r="C172" s="131"/>
      <c r="D172" s="132"/>
      <c r="E172" s="132"/>
      <c r="F172" s="132"/>
    </row>
    <row r="173" spans="1:6" ht="22.5">
      <c r="A173" s="107">
        <v>5110</v>
      </c>
      <c r="B173" s="141" t="s">
        <v>456</v>
      </c>
      <c r="C173" s="136" t="s">
        <v>266</v>
      </c>
      <c r="D173" s="132">
        <f>SUM(D175:D177)</f>
        <v>0</v>
      </c>
      <c r="E173" s="132" t="s">
        <v>10</v>
      </c>
      <c r="F173" s="132">
        <f>SUM(F175:F177)</f>
        <v>0</v>
      </c>
    </row>
    <row r="174" spans="1:6" ht="12.75">
      <c r="A174" s="107"/>
      <c r="B174" s="133" t="s">
        <v>77</v>
      </c>
      <c r="C174" s="136"/>
      <c r="D174" s="132"/>
      <c r="E174" s="132"/>
      <c r="F174" s="138"/>
    </row>
    <row r="175" spans="1:6" ht="12.75">
      <c r="A175" s="107">
        <v>5111</v>
      </c>
      <c r="B175" s="139" t="s">
        <v>457</v>
      </c>
      <c r="C175" s="156" t="s">
        <v>458</v>
      </c>
      <c r="D175" s="27">
        <f>SUM(E175:F175)</f>
        <v>0</v>
      </c>
      <c r="E175" s="138" t="s">
        <v>72</v>
      </c>
      <c r="F175" s="132"/>
    </row>
    <row r="176" spans="1:6" ht="20.25" customHeight="1">
      <c r="A176" s="107">
        <v>5112</v>
      </c>
      <c r="B176" s="139" t="s">
        <v>459</v>
      </c>
      <c r="C176" s="156" t="s">
        <v>460</v>
      </c>
      <c r="D176" s="27">
        <f>SUM(E176:F176)</f>
        <v>0</v>
      </c>
      <c r="E176" s="138" t="s">
        <v>72</v>
      </c>
      <c r="F176" s="132"/>
    </row>
    <row r="177" spans="1:6" ht="26.25" customHeight="1">
      <c r="A177" s="107">
        <v>5113</v>
      </c>
      <c r="B177" s="139" t="s">
        <v>461</v>
      </c>
      <c r="C177" s="156" t="s">
        <v>462</v>
      </c>
      <c r="D177" s="27">
        <f>SUM(E177:F177)</f>
        <v>0</v>
      </c>
      <c r="E177" s="138" t="s">
        <v>72</v>
      </c>
      <c r="F177" s="132"/>
    </row>
    <row r="178" spans="1:6" ht="28.5" customHeight="1">
      <c r="A178" s="107">
        <v>5120</v>
      </c>
      <c r="B178" s="141" t="s">
        <v>463</v>
      </c>
      <c r="C178" s="136" t="s">
        <v>266</v>
      </c>
      <c r="D178" s="132">
        <f>SUM(D180:D182)</f>
        <v>1000</v>
      </c>
      <c r="E178" s="132" t="s">
        <v>10</v>
      </c>
      <c r="F178" s="132">
        <f>SUM(F180:F182)</f>
        <v>1000</v>
      </c>
    </row>
    <row r="179" spans="1:6" ht="12.75">
      <c r="A179" s="107"/>
      <c r="B179" s="157" t="s">
        <v>77</v>
      </c>
      <c r="C179" s="136"/>
      <c r="D179" s="132"/>
      <c r="E179" s="132"/>
      <c r="F179" s="138"/>
    </row>
    <row r="180" spans="1:6" ht="12.75">
      <c r="A180" s="107">
        <v>5121</v>
      </c>
      <c r="B180" s="139" t="s">
        <v>464</v>
      </c>
      <c r="C180" s="156" t="s">
        <v>465</v>
      </c>
      <c r="D180" s="27">
        <f>SUM(E180:F180)</f>
        <v>0</v>
      </c>
      <c r="E180" s="138" t="s">
        <v>72</v>
      </c>
      <c r="F180" s="132"/>
    </row>
    <row r="181" spans="1:6" ht="12.75">
      <c r="A181" s="107">
        <v>5122</v>
      </c>
      <c r="B181" s="139" t="s">
        <v>466</v>
      </c>
      <c r="C181" s="156" t="s">
        <v>467</v>
      </c>
      <c r="D181" s="27">
        <f>SUM(E181:F181)</f>
        <v>1000</v>
      </c>
      <c r="E181" s="138" t="s">
        <v>72</v>
      </c>
      <c r="F181" s="132">
        <v>1000</v>
      </c>
    </row>
    <row r="182" spans="1:6" ht="17.25" customHeight="1">
      <c r="A182" s="107">
        <v>5123</v>
      </c>
      <c r="B182" s="139" t="s">
        <v>468</v>
      </c>
      <c r="C182" s="156" t="s">
        <v>469</v>
      </c>
      <c r="D182" s="27">
        <f>SUM(E182:F182)</f>
        <v>0</v>
      </c>
      <c r="E182" s="138" t="s">
        <v>72</v>
      </c>
      <c r="F182" s="132"/>
    </row>
    <row r="183" spans="1:6" ht="36.75" customHeight="1">
      <c r="A183" s="107">
        <v>5130</v>
      </c>
      <c r="B183" s="141" t="s">
        <v>470</v>
      </c>
      <c r="C183" s="136" t="s">
        <v>266</v>
      </c>
      <c r="D183" s="132">
        <f>SUM(D185:D188)</f>
        <v>0</v>
      </c>
      <c r="E183" s="132" t="s">
        <v>10</v>
      </c>
      <c r="F183" s="132">
        <f>SUM(F185:F188)</f>
        <v>0</v>
      </c>
    </row>
    <row r="184" spans="1:6" ht="12.75">
      <c r="A184" s="107"/>
      <c r="B184" s="133" t="s">
        <v>77</v>
      </c>
      <c r="C184" s="136"/>
      <c r="D184" s="132"/>
      <c r="E184" s="132"/>
      <c r="F184" s="138"/>
    </row>
    <row r="185" spans="1:6" ht="17.25" customHeight="1">
      <c r="A185" s="107">
        <v>5131</v>
      </c>
      <c r="B185" s="139" t="s">
        <v>471</v>
      </c>
      <c r="C185" s="156" t="s">
        <v>472</v>
      </c>
      <c r="D185" s="27">
        <f>SUM(E185:F185)</f>
        <v>0</v>
      </c>
      <c r="E185" s="138" t="s">
        <v>72</v>
      </c>
      <c r="F185" s="132"/>
    </row>
    <row r="186" spans="1:6" ht="17.25" customHeight="1">
      <c r="A186" s="107">
        <v>5132</v>
      </c>
      <c r="B186" s="139" t="s">
        <v>473</v>
      </c>
      <c r="C186" s="156" t="s">
        <v>474</v>
      </c>
      <c r="D186" s="27">
        <f>SUM(E186:F186)</f>
        <v>0</v>
      </c>
      <c r="E186" s="138" t="s">
        <v>72</v>
      </c>
      <c r="F186" s="132"/>
    </row>
    <row r="187" spans="1:6" ht="17.25" customHeight="1">
      <c r="A187" s="107">
        <v>5133</v>
      </c>
      <c r="B187" s="139" t="s">
        <v>475</v>
      </c>
      <c r="C187" s="156" t="s">
        <v>476</v>
      </c>
      <c r="D187" s="27">
        <f>SUM(E187:F187)</f>
        <v>0</v>
      </c>
      <c r="E187" s="138" t="s">
        <v>10</v>
      </c>
      <c r="F187" s="132"/>
    </row>
    <row r="188" spans="1:6" ht="17.25" customHeight="1">
      <c r="A188" s="107">
        <v>5134</v>
      </c>
      <c r="B188" s="139" t="s">
        <v>477</v>
      </c>
      <c r="C188" s="156" t="s">
        <v>478</v>
      </c>
      <c r="D188" s="27">
        <f>SUM(E188:F188)</f>
        <v>0</v>
      </c>
      <c r="E188" s="138" t="s">
        <v>10</v>
      </c>
      <c r="F188" s="132"/>
    </row>
    <row r="189" spans="1:6" ht="19.5" customHeight="1">
      <c r="A189" s="107">
        <v>5200</v>
      </c>
      <c r="B189" s="141" t="s">
        <v>479</v>
      </c>
      <c r="C189" s="136" t="s">
        <v>266</v>
      </c>
      <c r="D189" s="132">
        <f>SUM(D191:D194)</f>
        <v>0</v>
      </c>
      <c r="E189" s="138" t="s">
        <v>72</v>
      </c>
      <c r="F189" s="132">
        <f>SUM(F191:F194)</f>
        <v>0</v>
      </c>
    </row>
    <row r="190" spans="1:6" ht="12.75">
      <c r="A190" s="107"/>
      <c r="B190" s="133" t="s">
        <v>264</v>
      </c>
      <c r="C190" s="131"/>
      <c r="D190" s="132"/>
      <c r="E190" s="132"/>
      <c r="F190" s="132"/>
    </row>
    <row r="191" spans="1:6" ht="27" customHeight="1">
      <c r="A191" s="107">
        <v>5211</v>
      </c>
      <c r="B191" s="139" t="s">
        <v>480</v>
      </c>
      <c r="C191" s="156" t="s">
        <v>481</v>
      </c>
      <c r="D191" s="27">
        <f>SUM(E191:F191)</f>
        <v>0</v>
      </c>
      <c r="E191" s="138" t="s">
        <v>72</v>
      </c>
      <c r="F191" s="132"/>
    </row>
    <row r="192" spans="1:6" ht="17.25" customHeight="1">
      <c r="A192" s="107">
        <v>5221</v>
      </c>
      <c r="B192" s="139" t="s">
        <v>482</v>
      </c>
      <c r="C192" s="156" t="s">
        <v>483</v>
      </c>
      <c r="D192" s="27">
        <f>SUM(E192:F192)</f>
        <v>0</v>
      </c>
      <c r="E192" s="138" t="s">
        <v>72</v>
      </c>
      <c r="F192" s="132"/>
    </row>
    <row r="193" spans="1:6" ht="24.75" customHeight="1">
      <c r="A193" s="107">
        <v>5231</v>
      </c>
      <c r="B193" s="139" t="s">
        <v>484</v>
      </c>
      <c r="C193" s="156" t="s">
        <v>485</v>
      </c>
      <c r="D193" s="27">
        <f>SUM(E193:F193)</f>
        <v>0</v>
      </c>
      <c r="E193" s="138" t="s">
        <v>72</v>
      </c>
      <c r="F193" s="132"/>
    </row>
    <row r="194" spans="1:6" ht="17.25" customHeight="1">
      <c r="A194" s="107">
        <v>5241</v>
      </c>
      <c r="B194" s="139" t="s">
        <v>486</v>
      </c>
      <c r="C194" s="156" t="s">
        <v>487</v>
      </c>
      <c r="D194" s="27">
        <f>SUM(E194:F194)</f>
        <v>0</v>
      </c>
      <c r="E194" s="138" t="s">
        <v>72</v>
      </c>
      <c r="F194" s="132"/>
    </row>
    <row r="195" spans="1:6" ht="12.75">
      <c r="A195" s="107">
        <v>5300</v>
      </c>
      <c r="B195" s="141" t="s">
        <v>488</v>
      </c>
      <c r="C195" s="136" t="s">
        <v>266</v>
      </c>
      <c r="D195" s="132">
        <f>SUM(D197)</f>
        <v>0</v>
      </c>
      <c r="E195" s="138" t="s">
        <v>72</v>
      </c>
      <c r="F195" s="132">
        <f>SUM(F197)</f>
        <v>0</v>
      </c>
    </row>
    <row r="196" spans="1:6" ht="12.75">
      <c r="A196" s="107"/>
      <c r="B196" s="133" t="s">
        <v>264</v>
      </c>
      <c r="C196" s="131"/>
      <c r="D196" s="132"/>
      <c r="E196" s="132"/>
      <c r="F196" s="132"/>
    </row>
    <row r="197" spans="1:6" ht="13.5" customHeight="1">
      <c r="A197" s="107">
        <v>5311</v>
      </c>
      <c r="B197" s="139" t="s">
        <v>489</v>
      </c>
      <c r="C197" s="156" t="s">
        <v>490</v>
      </c>
      <c r="D197" s="27">
        <f>SUM(E197:F197)</f>
        <v>0</v>
      </c>
      <c r="E197" s="138" t="s">
        <v>72</v>
      </c>
      <c r="F197" s="132"/>
    </row>
    <row r="198" spans="1:6" ht="22.5">
      <c r="A198" s="107">
        <v>5400</v>
      </c>
      <c r="B198" s="141" t="s">
        <v>491</v>
      </c>
      <c r="C198" s="136" t="s">
        <v>266</v>
      </c>
      <c r="D198" s="132">
        <f>SUM(D200:D203)</f>
        <v>0</v>
      </c>
      <c r="E198" s="138" t="s">
        <v>72</v>
      </c>
      <c r="F198" s="132">
        <f>SUM(F200:F203)</f>
        <v>0</v>
      </c>
    </row>
    <row r="199" spans="1:6" ht="12.75">
      <c r="A199" s="107"/>
      <c r="B199" s="133" t="s">
        <v>264</v>
      </c>
      <c r="C199" s="131"/>
      <c r="D199" s="132"/>
      <c r="E199" s="132"/>
      <c r="F199" s="132"/>
    </row>
    <row r="200" spans="1:6" ht="12.75">
      <c r="A200" s="107">
        <v>5411</v>
      </c>
      <c r="B200" s="139" t="s">
        <v>492</v>
      </c>
      <c r="C200" s="156" t="s">
        <v>493</v>
      </c>
      <c r="D200" s="27">
        <f>SUM(E200:F200)</f>
        <v>0</v>
      </c>
      <c r="E200" s="138" t="s">
        <v>72</v>
      </c>
      <c r="F200" s="132"/>
    </row>
    <row r="201" spans="1:6" ht="12.75">
      <c r="A201" s="107">
        <v>5421</v>
      </c>
      <c r="B201" s="139" t="s">
        <v>494</v>
      </c>
      <c r="C201" s="156" t="s">
        <v>495</v>
      </c>
      <c r="D201" s="27">
        <f>SUM(E201:F201)</f>
        <v>0</v>
      </c>
      <c r="E201" s="138" t="s">
        <v>72</v>
      </c>
      <c r="F201" s="132"/>
    </row>
    <row r="202" spans="1:6" ht="12.75">
      <c r="A202" s="107">
        <v>5431</v>
      </c>
      <c r="B202" s="139" t="s">
        <v>496</v>
      </c>
      <c r="C202" s="156" t="s">
        <v>497</v>
      </c>
      <c r="D202" s="27">
        <f>SUM(E202:F202)</f>
        <v>0</v>
      </c>
      <c r="E202" s="138" t="s">
        <v>72</v>
      </c>
      <c r="F202" s="132"/>
    </row>
    <row r="203" spans="1:6" ht="12.75">
      <c r="A203" s="107">
        <v>5441</v>
      </c>
      <c r="B203" s="158" t="s">
        <v>498</v>
      </c>
      <c r="C203" s="156" t="s">
        <v>499</v>
      </c>
      <c r="D203" s="27">
        <f>SUM(E203:F203)</f>
        <v>0</v>
      </c>
      <c r="E203" s="138" t="s">
        <v>72</v>
      </c>
      <c r="F203" s="132"/>
    </row>
    <row r="204" spans="1:6" s="4" customFormat="1" ht="59.25" customHeight="1">
      <c r="A204" s="159" t="s">
        <v>500</v>
      </c>
      <c r="B204" s="160" t="s">
        <v>501</v>
      </c>
      <c r="C204" s="159" t="s">
        <v>266</v>
      </c>
      <c r="D204" s="27">
        <f>SUM(D206,D211,D219,D222)</f>
        <v>-1000</v>
      </c>
      <c r="E204" s="27" t="s">
        <v>502</v>
      </c>
      <c r="F204" s="27">
        <f>SUM(F206,F211,F219,F222)</f>
        <v>-1000</v>
      </c>
    </row>
    <row r="205" spans="1:6" s="4" customFormat="1" ht="12.75">
      <c r="A205" s="159"/>
      <c r="B205" s="161" t="s">
        <v>5</v>
      </c>
      <c r="C205" s="159"/>
      <c r="D205" s="27"/>
      <c r="E205" s="27"/>
      <c r="F205" s="27"/>
    </row>
    <row r="206" spans="1:6" s="1" customFormat="1" ht="28.5">
      <c r="A206" s="162" t="s">
        <v>503</v>
      </c>
      <c r="B206" s="163" t="s">
        <v>504</v>
      </c>
      <c r="C206" s="164" t="s">
        <v>266</v>
      </c>
      <c r="D206" s="27">
        <f>SUM(D208:D210)</f>
        <v>0</v>
      </c>
      <c r="E206" s="27" t="s">
        <v>502</v>
      </c>
      <c r="F206" s="27">
        <f>SUM(F208:F210)</f>
        <v>0</v>
      </c>
    </row>
    <row r="207" spans="1:6" s="1" customFormat="1" ht="12.75">
      <c r="A207" s="162"/>
      <c r="B207" s="161" t="s">
        <v>5</v>
      </c>
      <c r="C207" s="164"/>
      <c r="D207" s="27"/>
      <c r="E207" s="27"/>
      <c r="F207" s="27"/>
    </row>
    <row r="208" spans="1:6" s="1" customFormat="1" ht="12.75">
      <c r="A208" s="162" t="s">
        <v>505</v>
      </c>
      <c r="B208" s="165" t="s">
        <v>506</v>
      </c>
      <c r="C208" s="162" t="s">
        <v>507</v>
      </c>
      <c r="D208" s="27">
        <f>SUM(E208:F208)</f>
        <v>0</v>
      </c>
      <c r="E208" s="27" t="s">
        <v>10</v>
      </c>
      <c r="F208" s="27"/>
    </row>
    <row r="209" spans="1:6" s="167" customFormat="1" ht="12.75">
      <c r="A209" s="162" t="s">
        <v>508</v>
      </c>
      <c r="B209" s="165" t="s">
        <v>509</v>
      </c>
      <c r="C209" s="162" t="s">
        <v>510</v>
      </c>
      <c r="D209" s="27">
        <f>SUM(E209:F209)</f>
        <v>0</v>
      </c>
      <c r="E209" s="27" t="s">
        <v>10</v>
      </c>
      <c r="F209" s="166"/>
    </row>
    <row r="210" spans="1:6" s="1" customFormat="1" ht="13.5" customHeight="1">
      <c r="A210" s="35" t="s">
        <v>511</v>
      </c>
      <c r="B210" s="165" t="s">
        <v>512</v>
      </c>
      <c r="C210" s="162" t="s">
        <v>513</v>
      </c>
      <c r="D210" s="27">
        <f>SUM(E210:F210)</f>
        <v>0</v>
      </c>
      <c r="E210" s="27" t="s">
        <v>502</v>
      </c>
      <c r="F210" s="27"/>
    </row>
    <row r="211" spans="1:6" s="1" customFormat="1" ht="31.5" customHeight="1">
      <c r="A211" s="35" t="s">
        <v>514</v>
      </c>
      <c r="B211" s="163" t="s">
        <v>515</v>
      </c>
      <c r="C211" s="164" t="s">
        <v>266</v>
      </c>
      <c r="D211" s="27">
        <f>SUM(D213:D214)</f>
        <v>0</v>
      </c>
      <c r="E211" s="27" t="s">
        <v>502</v>
      </c>
      <c r="F211" s="27">
        <f>SUM(F213:F214)</f>
        <v>0</v>
      </c>
    </row>
    <row r="212" spans="1:6" s="1" customFormat="1" ht="12.75">
      <c r="A212" s="35"/>
      <c r="B212" s="161" t="s">
        <v>5</v>
      </c>
      <c r="C212" s="164"/>
      <c r="D212" s="27"/>
      <c r="E212" s="27"/>
      <c r="F212" s="27"/>
    </row>
    <row r="213" spans="1:6" s="1" customFormat="1" ht="29.25" customHeight="1">
      <c r="A213" s="35" t="s">
        <v>516</v>
      </c>
      <c r="B213" s="165" t="s">
        <v>517</v>
      </c>
      <c r="C213" s="164" t="s">
        <v>518</v>
      </c>
      <c r="D213" s="27">
        <f>SUM(E213:F213)</f>
        <v>0</v>
      </c>
      <c r="E213" s="27" t="s">
        <v>502</v>
      </c>
      <c r="F213" s="27"/>
    </row>
    <row r="214" spans="1:6" s="1" customFormat="1" ht="25.5">
      <c r="A214" s="35" t="s">
        <v>519</v>
      </c>
      <c r="B214" s="165" t="s">
        <v>520</v>
      </c>
      <c r="C214" s="164" t="s">
        <v>266</v>
      </c>
      <c r="D214" s="27">
        <f>SUM(D216:D218)</f>
        <v>0</v>
      </c>
      <c r="E214" s="27" t="s">
        <v>502</v>
      </c>
      <c r="F214" s="27">
        <f>SUM(F216:F218)</f>
        <v>0</v>
      </c>
    </row>
    <row r="215" spans="1:6" s="1" customFormat="1" ht="12.75">
      <c r="A215" s="35"/>
      <c r="B215" s="161" t="s">
        <v>77</v>
      </c>
      <c r="C215" s="164"/>
      <c r="D215" s="27"/>
      <c r="E215" s="27"/>
      <c r="F215" s="27"/>
    </row>
    <row r="216" spans="1:6" s="1" customFormat="1" ht="12.75">
      <c r="A216" s="35" t="s">
        <v>521</v>
      </c>
      <c r="B216" s="161" t="s">
        <v>522</v>
      </c>
      <c r="C216" s="162" t="s">
        <v>523</v>
      </c>
      <c r="D216" s="27">
        <f>SUM(E216:F216)</f>
        <v>0</v>
      </c>
      <c r="E216" s="27" t="s">
        <v>10</v>
      </c>
      <c r="F216" s="27"/>
    </row>
    <row r="217" spans="1:6" s="1" customFormat="1" ht="25.5">
      <c r="A217" s="168" t="s">
        <v>524</v>
      </c>
      <c r="B217" s="161" t="s">
        <v>525</v>
      </c>
      <c r="C217" s="164" t="s">
        <v>526</v>
      </c>
      <c r="D217" s="27">
        <f>SUM(E217:F217)</f>
        <v>0</v>
      </c>
      <c r="E217" s="27" t="s">
        <v>502</v>
      </c>
      <c r="F217" s="27"/>
    </row>
    <row r="218" spans="1:6" s="1" customFormat="1" ht="25.5">
      <c r="A218" s="35" t="s">
        <v>527</v>
      </c>
      <c r="B218" s="169" t="s">
        <v>528</v>
      </c>
      <c r="C218" s="164" t="s">
        <v>529</v>
      </c>
      <c r="D218" s="27">
        <f>SUM(E218:F218)</f>
        <v>0</v>
      </c>
      <c r="E218" s="27" t="s">
        <v>502</v>
      </c>
      <c r="F218" s="27"/>
    </row>
    <row r="219" spans="1:6" s="1" customFormat="1" ht="28.5">
      <c r="A219" s="35" t="s">
        <v>530</v>
      </c>
      <c r="B219" s="163" t="s">
        <v>531</v>
      </c>
      <c r="C219" s="164" t="s">
        <v>266</v>
      </c>
      <c r="D219" s="27">
        <f>SUM(D221)</f>
        <v>0</v>
      </c>
      <c r="E219" s="27" t="s">
        <v>502</v>
      </c>
      <c r="F219" s="27">
        <f>SUM(F221)</f>
        <v>0</v>
      </c>
    </row>
    <row r="220" spans="1:6" s="1" customFormat="1" ht="12.75">
      <c r="A220" s="35"/>
      <c r="B220" s="161" t="s">
        <v>5</v>
      </c>
      <c r="C220" s="164"/>
      <c r="D220" s="27"/>
      <c r="E220" s="27"/>
      <c r="F220" s="27"/>
    </row>
    <row r="221" spans="1:6" s="1" customFormat="1" ht="25.5">
      <c r="A221" s="168" t="s">
        <v>532</v>
      </c>
      <c r="B221" s="165" t="s">
        <v>533</v>
      </c>
      <c r="C221" s="159" t="s">
        <v>534</v>
      </c>
      <c r="D221" s="27">
        <f>SUM(E221:F221)</f>
        <v>0</v>
      </c>
      <c r="E221" s="27" t="s">
        <v>502</v>
      </c>
      <c r="F221" s="27"/>
    </row>
    <row r="222" spans="1:6" s="1" customFormat="1" ht="41.25">
      <c r="A222" s="35" t="s">
        <v>535</v>
      </c>
      <c r="B222" s="163" t="s">
        <v>536</v>
      </c>
      <c r="C222" s="164" t="s">
        <v>266</v>
      </c>
      <c r="D222" s="27">
        <f>SUM(D224:D227)</f>
        <v>-1000</v>
      </c>
      <c r="E222" s="27" t="s">
        <v>502</v>
      </c>
      <c r="F222" s="27">
        <f>SUM(F224:F227)</f>
        <v>-1000</v>
      </c>
    </row>
    <row r="223" spans="1:6" s="1" customFormat="1" ht="12.75">
      <c r="A223" s="35"/>
      <c r="B223" s="161" t="s">
        <v>5</v>
      </c>
      <c r="C223" s="164"/>
      <c r="D223" s="27"/>
      <c r="E223" s="27"/>
      <c r="F223" s="27"/>
    </row>
    <row r="224" spans="1:6" s="1" customFormat="1" ht="12.75">
      <c r="A224" s="35" t="s">
        <v>537</v>
      </c>
      <c r="B224" s="165" t="s">
        <v>538</v>
      </c>
      <c r="C224" s="162" t="s">
        <v>539</v>
      </c>
      <c r="D224" s="27">
        <f>SUM(E224:F224)</f>
        <v>-1000</v>
      </c>
      <c r="E224" s="27" t="s">
        <v>502</v>
      </c>
      <c r="F224" s="27">
        <v>-1000</v>
      </c>
    </row>
    <row r="225" spans="1:6" s="1" customFormat="1" ht="15.75" customHeight="1">
      <c r="A225" s="168" t="s">
        <v>540</v>
      </c>
      <c r="B225" s="165" t="s">
        <v>541</v>
      </c>
      <c r="C225" s="159" t="s">
        <v>542</v>
      </c>
      <c r="D225" s="27">
        <f>SUM(E225:F225)</f>
        <v>0</v>
      </c>
      <c r="E225" s="27" t="s">
        <v>502</v>
      </c>
      <c r="F225" s="27"/>
    </row>
    <row r="226" spans="1:6" s="1" customFormat="1" ht="25.5">
      <c r="A226" s="35" t="s">
        <v>543</v>
      </c>
      <c r="B226" s="165" t="s">
        <v>544</v>
      </c>
      <c r="C226" s="164" t="s">
        <v>545</v>
      </c>
      <c r="D226" s="27">
        <f>SUM(E226:F226)</f>
        <v>0</v>
      </c>
      <c r="E226" s="27" t="s">
        <v>502</v>
      </c>
      <c r="F226" s="27"/>
    </row>
    <row r="227" spans="1:6" s="1" customFormat="1" ht="25.5">
      <c r="A227" s="35" t="s">
        <v>546</v>
      </c>
      <c r="B227" s="165" t="s">
        <v>547</v>
      </c>
      <c r="C227" s="164" t="s">
        <v>548</v>
      </c>
      <c r="D227" s="27">
        <f>SUM(E227:F227)</f>
        <v>0</v>
      </c>
      <c r="E227" s="27" t="s">
        <v>502</v>
      </c>
      <c r="F227" s="27"/>
    </row>
    <row r="228" spans="1:6" ht="12.75">
      <c r="A228" s="128"/>
      <c r="B228" s="128"/>
      <c r="C228" s="170"/>
      <c r="D228" s="128"/>
      <c r="E228" s="128"/>
      <c r="F228" s="128"/>
    </row>
  </sheetData>
  <sheetProtection/>
  <protectedRanges>
    <protectedRange sqref="E102" name="Range18"/>
    <protectedRange sqref="D207:F207 F216 D215:F215 D212:F212 F208:F210 F213 D205:F205" name="Range15"/>
    <protectedRange sqref="D172:F172 D174:F174 D184:F184 F180:F182 D179:F179 F175:F177 D170:F170" name="Range13"/>
    <protectedRange sqref="E144:E145 E148:E151 D141:F141 E139 D143:F143 D147:F147 D138:F138" name="Range11"/>
    <protectedRange sqref="D108:E108 E111:E114 E116:E118 D115:F115 D119:F119 D110:E110" name="Range9"/>
    <protectedRange sqref="D96:F96 D94:F94 D90:F90 E87:E88 E91:E92 D86:F86" name="Range7"/>
    <protectedRange sqref="D71:F71 E72:E73 D69:F69 E60:E67 D59:F59" name="Range5"/>
    <protectedRange sqref="E38:E40 E29:E35 D26:F26 E24:F24 D28:F28 D37:F37 D23:F23" name="Range3"/>
    <protectedRange sqref="D11:F11 D13:F13 D15:F15 D20:F20 E16:E18 D9:F9" name="Range1"/>
    <protectedRange sqref="E56:E57 E43:E50 E53 D52:F52 D55:F55 D42:F42" name="Range4"/>
    <protectedRange sqref="D84:F84 E80:E82 D79:F79 E76:E77 D75:F75" name="Range6"/>
    <protectedRange sqref="E97:E98 D100:F100 E105:E106 E101 D104:E104" name="Range8"/>
    <protectedRange sqref="D128:F128 E120:E124 E129:E130 E133:E136 D132:F132 D126:F126" name="Range10"/>
    <protectedRange sqref="D163:F163 E161 D156:F156 E154 E168 E164 D160:F160 E157:E158 E167:F167 D166:F166 D153:F153" name="Range12"/>
    <protectedRange sqref="F185:F188 D196:F196 D190:F190 D199:F199 F191:F194 F200:F203" name="Range14"/>
    <protectedRange sqref="F217:F218 F224:F227 D220:F220 D223:F223 F221" name="Range16"/>
    <protectedRange sqref="E21" name="Range17"/>
    <protectedRange sqref="F197" name="Range21"/>
  </protectedRanges>
  <mergeCells count="7">
    <mergeCell ref="E4:F4"/>
    <mergeCell ref="A1:F1"/>
    <mergeCell ref="A2:F2"/>
    <mergeCell ref="E5:F5"/>
    <mergeCell ref="D5:D6"/>
    <mergeCell ref="A5:A6"/>
    <mergeCell ref="B5:C6"/>
  </mergeCells>
  <printOptions/>
  <pageMargins left="0.23" right="0.2" top="0.18" bottom="0.16" header="0.16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16384" width="9.140625" style="1" customWidth="1"/>
  </cols>
  <sheetData>
    <row r="1" spans="1:5" ht="16.5">
      <c r="A1" s="294" t="s">
        <v>557</v>
      </c>
      <c r="B1" s="294"/>
      <c r="C1" s="294"/>
      <c r="D1" s="294"/>
      <c r="E1" s="294"/>
    </row>
    <row r="2" spans="1:5" ht="42" customHeight="1">
      <c r="A2" s="295" t="s">
        <v>558</v>
      </c>
      <c r="B2" s="295"/>
      <c r="C2" s="295"/>
      <c r="D2" s="295"/>
      <c r="E2" s="295"/>
    </row>
    <row r="3" spans="1:5" ht="30" customHeight="1" thickBot="1">
      <c r="A3" s="126"/>
      <c r="B3" s="125"/>
      <c r="C3" s="125"/>
      <c r="D3" s="296" t="s">
        <v>66</v>
      </c>
      <c r="E3" s="296"/>
    </row>
    <row r="4" spans="1:5" ht="13.5" customHeight="1" thickBot="1">
      <c r="A4" s="286" t="s">
        <v>551</v>
      </c>
      <c r="B4" s="289"/>
      <c r="C4" s="292" t="s">
        <v>0</v>
      </c>
      <c r="D4" s="292"/>
      <c r="E4" s="293"/>
    </row>
    <row r="5" spans="1:5" ht="30" customHeight="1" thickBot="1">
      <c r="A5" s="287"/>
      <c r="B5" s="290"/>
      <c r="C5" s="176" t="s">
        <v>67</v>
      </c>
      <c r="D5" s="177" t="s">
        <v>68</v>
      </c>
      <c r="E5" s="178"/>
    </row>
    <row r="6" spans="1:5" ht="26.25" thickBot="1">
      <c r="A6" s="288"/>
      <c r="B6" s="291"/>
      <c r="C6" s="179" t="s">
        <v>552</v>
      </c>
      <c r="D6" s="180" t="s">
        <v>70</v>
      </c>
      <c r="E6" s="180" t="s">
        <v>71</v>
      </c>
    </row>
    <row r="7" spans="1:5" ht="13.5" thickBot="1">
      <c r="A7" s="181">
        <v>1</v>
      </c>
      <c r="B7" s="181">
        <v>2</v>
      </c>
      <c r="C7" s="10">
        <v>3</v>
      </c>
      <c r="D7" s="182">
        <v>4</v>
      </c>
      <c r="E7" s="183">
        <v>5</v>
      </c>
    </row>
    <row r="8" spans="1:5" ht="30" customHeight="1" thickBot="1">
      <c r="A8" s="184">
        <v>8000</v>
      </c>
      <c r="B8" s="185" t="s">
        <v>553</v>
      </c>
      <c r="C8" s="186">
        <f>SUM(D8:E8)</f>
        <v>0</v>
      </c>
      <c r="D8" s="186">
        <f>'[1]Ekamutner'!E12-'[1]Gorcarnakan caxs'!G12</f>
        <v>0</v>
      </c>
      <c r="E8" s="186">
        <f>'[1]Ekamutner'!F12-'[1]Gorcarnakan caxs'!H12</f>
        <v>0</v>
      </c>
    </row>
    <row r="9" spans="1:5" ht="12.75">
      <c r="A9" s="54"/>
      <c r="B9" s="54"/>
      <c r="C9" s="54"/>
      <c r="D9" s="54"/>
      <c r="E9" s="54"/>
    </row>
    <row r="10" spans="1:5" ht="12.75">
      <c r="A10" s="54"/>
      <c r="B10" s="54"/>
      <c r="C10" s="54"/>
      <c r="D10" s="54"/>
      <c r="E10" s="54"/>
    </row>
    <row r="11" spans="1:5" ht="12.75">
      <c r="A11" s="54"/>
      <c r="B11" s="54"/>
      <c r="C11" s="54"/>
      <c r="D11" s="54"/>
      <c r="E11" s="54"/>
    </row>
    <row r="12" spans="1:5" ht="12.75">
      <c r="A12" s="54"/>
      <c r="B12" s="54"/>
      <c r="C12" s="54"/>
      <c r="D12" s="54"/>
      <c r="E12" s="54"/>
    </row>
    <row r="13" spans="1:5" ht="12.75">
      <c r="A13" s="54"/>
      <c r="B13" s="187" t="s">
        <v>554</v>
      </c>
      <c r="C13" s="188">
        <f>C8+'[1]Dificiti caxs'!D12</f>
        <v>0</v>
      </c>
      <c r="D13" s="188">
        <f>D8+'[1]Dificiti caxs'!E12</f>
        <v>0</v>
      </c>
      <c r="E13" s="188">
        <f>E8+'[1]Dificiti caxs'!F12</f>
        <v>0</v>
      </c>
    </row>
    <row r="14" spans="1:5" ht="12.75">
      <c r="A14" s="54"/>
      <c r="B14" s="187" t="s">
        <v>555</v>
      </c>
      <c r="C14" s="188">
        <f>'[1]Gorcarnakan caxs'!F12-'[1]Tntesagitakan '!D12</f>
        <v>0</v>
      </c>
      <c r="D14" s="188">
        <f>'[1]Gorcarnakan caxs'!G12-'[1]Tntesagitakan '!E12</f>
        <v>0</v>
      </c>
      <c r="E14" s="188">
        <f>'[1]Gorcarnakan caxs'!H12-'[1]Tntesagitakan '!F12</f>
        <v>0</v>
      </c>
    </row>
    <row r="15" spans="1:5" ht="12.75">
      <c r="A15" s="54"/>
      <c r="B15" s="187" t="s">
        <v>556</v>
      </c>
      <c r="C15" s="188">
        <f>'[1]Gorcarnakan caxs'!F310-'[1]Tntesagitakan '!D171</f>
        <v>0</v>
      </c>
      <c r="D15" s="188">
        <f>'[1]Gorcarnakan caxs'!G310-'[1]Tntesagitakan '!E171</f>
        <v>0</v>
      </c>
      <c r="E15" s="188">
        <f>'[1]Gorcarnakan caxs'!H310-'[1]Tntesagitakan '!F171</f>
        <v>0</v>
      </c>
    </row>
    <row r="16" spans="1:5" ht="12.75">
      <c r="A16" s="54"/>
      <c r="B16" s="189"/>
      <c r="C16" s="190"/>
      <c r="D16" s="190"/>
      <c r="E16" s="190"/>
    </row>
    <row r="17" spans="1:5" ht="12.75">
      <c r="A17" s="54"/>
      <c r="B17" s="189"/>
      <c r="C17" s="190"/>
      <c r="D17" s="190"/>
      <c r="E17" s="190"/>
    </row>
    <row r="18" spans="1:5" ht="12.75">
      <c r="A18" s="54"/>
      <c r="B18" s="189"/>
      <c r="C18" s="190"/>
      <c r="D18" s="190"/>
      <c r="E18" s="190"/>
    </row>
    <row r="19" spans="1:5" ht="12.75">
      <c r="A19" s="54"/>
      <c r="B19" s="54"/>
      <c r="C19" s="54"/>
      <c r="D19" s="54"/>
      <c r="E19" s="54"/>
    </row>
    <row r="32" spans="1:3" ht="12.75">
      <c r="A32" s="191"/>
      <c r="B32" s="192"/>
      <c r="C32" s="193"/>
    </row>
    <row r="33" spans="1:3" ht="12.75">
      <c r="A33" s="191"/>
      <c r="B33" s="194"/>
      <c r="C33" s="193"/>
    </row>
    <row r="34" spans="1:3" ht="12.75">
      <c r="A34" s="191"/>
      <c r="B34" s="192"/>
      <c r="C34" s="193"/>
    </row>
    <row r="35" spans="1:3" ht="12.75">
      <c r="A35" s="191"/>
      <c r="B35" s="192"/>
      <c r="C35" s="193"/>
    </row>
    <row r="36" spans="1:3" ht="12.75">
      <c r="A36" s="191"/>
      <c r="B36" s="192"/>
      <c r="C36" s="193"/>
    </row>
    <row r="37" spans="1:3" ht="12.75">
      <c r="A37" s="191"/>
      <c r="B37" s="192"/>
      <c r="C37" s="193"/>
    </row>
    <row r="38" spans="2:3" ht="12.75">
      <c r="B38" s="192"/>
      <c r="C38" s="193"/>
    </row>
    <row r="39" spans="2:3" ht="12.75">
      <c r="B39" s="192"/>
      <c r="C39" s="193"/>
    </row>
    <row r="40" spans="2:3" ht="12.75">
      <c r="B40" s="192"/>
      <c r="C40" s="193"/>
    </row>
    <row r="41" spans="2:3" ht="12.75">
      <c r="B41" s="192"/>
      <c r="C41" s="193"/>
    </row>
    <row r="42" spans="2:3" ht="12.75">
      <c r="B42" s="192"/>
      <c r="C42" s="193"/>
    </row>
    <row r="43" spans="2:3" ht="12.75">
      <c r="B43" s="192"/>
      <c r="C43" s="193"/>
    </row>
    <row r="44" spans="2:3" ht="12.75">
      <c r="B44" s="192"/>
      <c r="C44" s="193"/>
    </row>
    <row r="45" spans="2:3" ht="12.75">
      <c r="B45" s="192"/>
      <c r="C45" s="193"/>
    </row>
    <row r="46" spans="2:3" ht="12.75">
      <c r="B46" s="192"/>
      <c r="C46" s="193"/>
    </row>
    <row r="47" spans="2:3" ht="12.75">
      <c r="B47" s="192"/>
      <c r="C47" s="193"/>
    </row>
    <row r="48" spans="2:3" ht="12.75">
      <c r="B48" s="192"/>
      <c r="C48" s="193"/>
    </row>
    <row r="49" ht="12.75">
      <c r="B49" s="195"/>
    </row>
    <row r="50" ht="12.75">
      <c r="B50" s="195"/>
    </row>
    <row r="51" ht="12.75">
      <c r="B51" s="195"/>
    </row>
    <row r="52" ht="12.75">
      <c r="B52" s="195"/>
    </row>
    <row r="53" ht="12.75">
      <c r="B53" s="195"/>
    </row>
    <row r="54" ht="12.75">
      <c r="B54" s="195"/>
    </row>
    <row r="55" ht="12.75">
      <c r="B55" s="195"/>
    </row>
    <row r="56" ht="12.75">
      <c r="B56" s="195"/>
    </row>
    <row r="57" ht="12.75">
      <c r="B57" s="195"/>
    </row>
    <row r="58" ht="12.75">
      <c r="B58" s="195"/>
    </row>
    <row r="59" ht="12.75">
      <c r="B59" s="195"/>
    </row>
    <row r="60" ht="12.75">
      <c r="B60" s="195"/>
    </row>
    <row r="61" ht="12.75">
      <c r="B61" s="195"/>
    </row>
    <row r="62" ht="12.75">
      <c r="B62" s="195"/>
    </row>
    <row r="63" ht="12.75">
      <c r="B63" s="195"/>
    </row>
    <row r="64" ht="12.75">
      <c r="B64" s="195"/>
    </row>
    <row r="65" ht="12.75">
      <c r="B65" s="195"/>
    </row>
    <row r="66" ht="12.75">
      <c r="B66" s="195"/>
    </row>
    <row r="67" ht="12.75">
      <c r="B67" s="195"/>
    </row>
    <row r="68" ht="12.75">
      <c r="B68" s="195"/>
    </row>
    <row r="69" ht="12.75">
      <c r="B69" s="195"/>
    </row>
    <row r="70" ht="12.75">
      <c r="B70" s="195"/>
    </row>
    <row r="71" ht="12.75">
      <c r="B71" s="195"/>
    </row>
    <row r="72" ht="12.75">
      <c r="B72" s="195"/>
    </row>
    <row r="73" ht="12.75">
      <c r="B73" s="195"/>
    </row>
    <row r="74" ht="12.75">
      <c r="B74" s="195"/>
    </row>
    <row r="75" ht="12.75">
      <c r="B75" s="195"/>
    </row>
    <row r="76" ht="12.75">
      <c r="B76" s="195"/>
    </row>
    <row r="77" ht="12.75">
      <c r="B77" s="195"/>
    </row>
    <row r="78" ht="12.75">
      <c r="B78" s="195"/>
    </row>
    <row r="79" ht="12.75">
      <c r="B79" s="195"/>
    </row>
    <row r="80" ht="12.75">
      <c r="B80" s="195"/>
    </row>
    <row r="81" ht="12.75">
      <c r="B81" s="195"/>
    </row>
    <row r="82" ht="12.75">
      <c r="B82" s="195"/>
    </row>
    <row r="83" ht="12.75">
      <c r="B83" s="195"/>
    </row>
    <row r="84" ht="12.75">
      <c r="B84" s="195"/>
    </row>
    <row r="85" ht="12.75">
      <c r="B85" s="195"/>
    </row>
    <row r="86" ht="12.75">
      <c r="B86" s="195"/>
    </row>
    <row r="87" ht="12.75">
      <c r="B87" s="195"/>
    </row>
    <row r="88" ht="12.75">
      <c r="B88" s="195"/>
    </row>
    <row r="89" ht="12.75">
      <c r="B89" s="195"/>
    </row>
    <row r="90" ht="12.75">
      <c r="B90" s="195"/>
    </row>
    <row r="91" ht="12.75">
      <c r="B91" s="195"/>
    </row>
    <row r="92" ht="12.75">
      <c r="B92" s="195"/>
    </row>
    <row r="93" ht="12.75">
      <c r="B93" s="195"/>
    </row>
    <row r="94" ht="12.75">
      <c r="B94" s="195"/>
    </row>
    <row r="95" ht="12.75">
      <c r="B95" s="195"/>
    </row>
    <row r="96" ht="12.75">
      <c r="B96" s="195"/>
    </row>
    <row r="97" ht="12.75">
      <c r="B97" s="195"/>
    </row>
    <row r="98" ht="12.75">
      <c r="B98" s="195"/>
    </row>
    <row r="99" ht="12.75">
      <c r="B99" s="195"/>
    </row>
    <row r="100" ht="12.75">
      <c r="B100" s="195"/>
    </row>
    <row r="101" ht="12.75">
      <c r="B101" s="195"/>
    </row>
    <row r="102" ht="12.75">
      <c r="B102" s="195"/>
    </row>
    <row r="103" ht="12.75">
      <c r="B103" s="195"/>
    </row>
    <row r="104" ht="12.75">
      <c r="B104" s="195"/>
    </row>
    <row r="105" ht="12.75">
      <c r="B105" s="195"/>
    </row>
    <row r="106" ht="12.75">
      <c r="B106" s="195"/>
    </row>
    <row r="107" ht="12.75">
      <c r="B107" s="195"/>
    </row>
    <row r="108" ht="12.75">
      <c r="B108" s="195"/>
    </row>
    <row r="109" ht="12.75">
      <c r="B109" s="195"/>
    </row>
    <row r="110" ht="12.75">
      <c r="B110" s="195"/>
    </row>
    <row r="111" ht="12.75">
      <c r="B111" s="195"/>
    </row>
    <row r="112" ht="12.75">
      <c r="B112" s="195"/>
    </row>
    <row r="113" ht="12.75">
      <c r="B113" s="195"/>
    </row>
    <row r="114" ht="12.75">
      <c r="B114" s="195"/>
    </row>
    <row r="115" ht="12.75">
      <c r="B115" s="195"/>
    </row>
    <row r="116" ht="12.75">
      <c r="B116" s="195"/>
    </row>
    <row r="117" ht="12.75">
      <c r="B117" s="195"/>
    </row>
    <row r="118" ht="12.75">
      <c r="B118" s="195"/>
    </row>
    <row r="119" ht="12.75">
      <c r="B119" s="195"/>
    </row>
    <row r="120" ht="12.75">
      <c r="B120" s="195"/>
    </row>
    <row r="121" ht="12.75">
      <c r="B121" s="195"/>
    </row>
    <row r="122" ht="12.75">
      <c r="B122" s="195"/>
    </row>
    <row r="123" ht="12.75">
      <c r="B123" s="195"/>
    </row>
    <row r="124" ht="12.75">
      <c r="B124" s="195"/>
    </row>
    <row r="125" ht="12.75">
      <c r="B125" s="195"/>
    </row>
    <row r="126" ht="12.75">
      <c r="B126" s="195"/>
    </row>
    <row r="127" ht="12.75">
      <c r="B127" s="195"/>
    </row>
    <row r="128" ht="12.75">
      <c r="B128" s="195"/>
    </row>
    <row r="129" ht="12.75">
      <c r="B129" s="195"/>
    </row>
    <row r="130" ht="12.75">
      <c r="B130" s="195"/>
    </row>
    <row r="131" ht="12.75">
      <c r="B131" s="195"/>
    </row>
    <row r="132" ht="12.75">
      <c r="B132" s="195"/>
    </row>
    <row r="133" ht="12.75">
      <c r="B133" s="195"/>
    </row>
    <row r="134" ht="12.75">
      <c r="B134" s="195"/>
    </row>
    <row r="135" ht="12.75">
      <c r="B135" s="195"/>
    </row>
    <row r="136" ht="12.75">
      <c r="B136" s="195"/>
    </row>
    <row r="137" ht="12.75">
      <c r="B137" s="195"/>
    </row>
    <row r="138" ht="12.75">
      <c r="B138" s="195"/>
    </row>
    <row r="139" ht="12.75">
      <c r="B139" s="195"/>
    </row>
    <row r="140" ht="12.75">
      <c r="B140" s="195"/>
    </row>
    <row r="141" ht="12.75">
      <c r="B141" s="195"/>
    </row>
    <row r="142" ht="12.75">
      <c r="B142" s="195"/>
    </row>
    <row r="143" ht="12.75">
      <c r="B143" s="195"/>
    </row>
    <row r="144" ht="12.75">
      <c r="B144" s="195"/>
    </row>
    <row r="145" ht="12.75">
      <c r="B145" s="195"/>
    </row>
    <row r="146" ht="12.75">
      <c r="B146" s="195"/>
    </row>
    <row r="147" ht="12.75">
      <c r="B147" s="195"/>
    </row>
    <row r="148" ht="12.75">
      <c r="B148" s="195"/>
    </row>
    <row r="149" ht="12.75">
      <c r="B149" s="195"/>
    </row>
    <row r="150" ht="12.75">
      <c r="B150" s="195"/>
    </row>
    <row r="151" ht="12.75">
      <c r="B151" s="195"/>
    </row>
    <row r="152" ht="12.75">
      <c r="B152" s="195"/>
    </row>
    <row r="153" ht="12.75">
      <c r="B153" s="195"/>
    </row>
    <row r="154" ht="12.75">
      <c r="B154" s="195"/>
    </row>
    <row r="155" ht="12.75">
      <c r="B155" s="195"/>
    </row>
    <row r="156" ht="12.75">
      <c r="B156" s="195"/>
    </row>
    <row r="157" ht="12.75">
      <c r="B157" s="195"/>
    </row>
    <row r="158" ht="12.75">
      <c r="B158" s="195"/>
    </row>
    <row r="159" ht="12.75">
      <c r="B159" s="195"/>
    </row>
    <row r="160" ht="12.75">
      <c r="B160" s="195"/>
    </row>
    <row r="161" ht="12.75">
      <c r="B161" s="195"/>
    </row>
    <row r="162" ht="12.75">
      <c r="B162" s="195"/>
    </row>
    <row r="163" ht="12.75">
      <c r="B163" s="195"/>
    </row>
    <row r="164" ht="12.75">
      <c r="B164" s="195"/>
    </row>
    <row r="165" ht="12.75">
      <c r="B165" s="195"/>
    </row>
    <row r="166" ht="12.75">
      <c r="B166" s="195"/>
    </row>
    <row r="167" ht="12.75">
      <c r="B167" s="195"/>
    </row>
    <row r="168" ht="12.75">
      <c r="B168" s="195"/>
    </row>
    <row r="169" ht="12.75">
      <c r="B169" s="195"/>
    </row>
    <row r="170" ht="12.75">
      <c r="B170" s="195"/>
    </row>
    <row r="171" ht="12.75">
      <c r="B171" s="195"/>
    </row>
    <row r="172" ht="12.75">
      <c r="B172" s="195"/>
    </row>
    <row r="173" ht="12.75">
      <c r="B173" s="195"/>
    </row>
    <row r="174" ht="12.75">
      <c r="B174" s="195"/>
    </row>
    <row r="175" ht="12.75">
      <c r="B175" s="195"/>
    </row>
    <row r="176" ht="12.75">
      <c r="B176" s="195"/>
    </row>
    <row r="177" ht="12.75">
      <c r="B177" s="195"/>
    </row>
    <row r="178" ht="12.75">
      <c r="B178" s="195"/>
    </row>
    <row r="179" ht="12.75">
      <c r="B179" s="195"/>
    </row>
    <row r="180" ht="12.75">
      <c r="B180" s="195"/>
    </row>
    <row r="181" ht="12.75">
      <c r="B181" s="195"/>
    </row>
    <row r="182" ht="12.75">
      <c r="B182" s="195"/>
    </row>
    <row r="183" ht="12.75">
      <c r="B183" s="195"/>
    </row>
    <row r="184" ht="12.75">
      <c r="B184" s="195"/>
    </row>
    <row r="185" ht="12.75">
      <c r="B185" s="195"/>
    </row>
    <row r="186" ht="12.75">
      <c r="B186" s="195"/>
    </row>
    <row r="187" ht="12.75">
      <c r="B187" s="195"/>
    </row>
    <row r="188" ht="12.75">
      <c r="B188" s="195"/>
    </row>
    <row r="189" ht="12.75">
      <c r="B189" s="195"/>
    </row>
    <row r="190" ht="12.75">
      <c r="B190" s="195"/>
    </row>
    <row r="191" ht="12.75">
      <c r="B191" s="195"/>
    </row>
    <row r="192" ht="12.75">
      <c r="B192" s="195"/>
    </row>
    <row r="193" ht="12.75">
      <c r="B193" s="195"/>
    </row>
    <row r="194" ht="12.75">
      <c r="B194" s="195"/>
    </row>
    <row r="195" ht="12.75">
      <c r="B195" s="195"/>
    </row>
    <row r="196" ht="12.75">
      <c r="B196" s="195"/>
    </row>
    <row r="197" ht="12.75">
      <c r="B197" s="195"/>
    </row>
    <row r="198" ht="12.75">
      <c r="B198" s="195"/>
    </row>
    <row r="199" ht="12.75">
      <c r="B199" s="195"/>
    </row>
    <row r="200" ht="12.75">
      <c r="B200" s="195"/>
    </row>
    <row r="201" ht="12.75">
      <c r="B201" s="195"/>
    </row>
    <row r="202" ht="12.75">
      <c r="B202" s="195"/>
    </row>
    <row r="203" ht="12.75">
      <c r="B203" s="195"/>
    </row>
    <row r="204" ht="12.75">
      <c r="B204" s="195"/>
    </row>
    <row r="205" ht="12.75">
      <c r="B205" s="195"/>
    </row>
    <row r="206" ht="12.75">
      <c r="B206" s="195"/>
    </row>
    <row r="207" ht="12.75">
      <c r="B207" s="195"/>
    </row>
    <row r="208" ht="12.75">
      <c r="B208" s="195"/>
    </row>
    <row r="209" ht="12.75">
      <c r="B209" s="195"/>
    </row>
    <row r="210" ht="12.75">
      <c r="B210" s="195"/>
    </row>
    <row r="211" ht="12.75">
      <c r="B211" s="195"/>
    </row>
  </sheetData>
  <sheetProtection/>
  <mergeCells count="6">
    <mergeCell ref="A4:A6"/>
    <mergeCell ref="B4:B6"/>
    <mergeCell ref="C4:E4"/>
    <mergeCell ref="A1:E1"/>
    <mergeCell ref="A2:E2"/>
    <mergeCell ref="D3:E3"/>
  </mergeCells>
  <printOptions/>
  <pageMargins left="0.7" right="0.7" top="0.24" bottom="0.44" header="0.2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J22"/>
  <sheetViews>
    <sheetView zoomScalePageLayoutView="0" workbookViewId="0" topLeftCell="A12">
      <selection activeCell="H20" sqref="H20"/>
    </sheetView>
  </sheetViews>
  <sheetFormatPr defaultColWidth="9.140625" defaultRowHeight="1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16384" width="9.140625" style="1" customWidth="1"/>
  </cols>
  <sheetData>
    <row r="5" spans="3:6" ht="12.75">
      <c r="C5" s="297" t="s">
        <v>685</v>
      </c>
      <c r="D5" s="297"/>
      <c r="E5" s="297"/>
      <c r="F5" s="297"/>
    </row>
    <row r="7" ht="12.75">
      <c r="B7" s="1" t="s">
        <v>686</v>
      </c>
    </row>
    <row r="8" ht="12.75">
      <c r="B8" s="1" t="s">
        <v>687</v>
      </c>
    </row>
    <row r="11" spans="2:6" ht="38.25">
      <c r="B11" s="238" t="s">
        <v>707</v>
      </c>
      <c r="C11" s="238" t="s">
        <v>688</v>
      </c>
      <c r="D11" s="231" t="s">
        <v>689</v>
      </c>
      <c r="E11" s="231" t="s">
        <v>690</v>
      </c>
      <c r="F11" s="231" t="s">
        <v>691</v>
      </c>
    </row>
    <row r="12" spans="2:6" ht="51">
      <c r="B12" s="238">
        <v>1</v>
      </c>
      <c r="C12" s="239" t="s">
        <v>681</v>
      </c>
      <c r="D12" s="232">
        <f>SUM(D13,D14)</f>
        <v>0</v>
      </c>
      <c r="E12" s="232">
        <f>SUM(E13,E14)</f>
        <v>0</v>
      </c>
      <c r="F12" s="232">
        <f>SUM(F13,F14)</f>
        <v>0</v>
      </c>
    </row>
    <row r="13" spans="2:6" ht="27" customHeight="1">
      <c r="B13" s="238">
        <v>1.1</v>
      </c>
      <c r="C13" s="239" t="s">
        <v>692</v>
      </c>
      <c r="D13" s="234"/>
      <c r="E13" s="234"/>
      <c r="F13" s="234"/>
    </row>
    <row r="14" spans="2:6" ht="37.5" customHeight="1">
      <c r="B14" s="238">
        <v>1.2</v>
      </c>
      <c r="C14" s="239" t="s">
        <v>693</v>
      </c>
      <c r="D14" s="234"/>
      <c r="E14" s="234"/>
      <c r="F14" s="234"/>
    </row>
    <row r="15" spans="2:6" ht="38.25">
      <c r="B15" s="238">
        <v>2</v>
      </c>
      <c r="C15" s="239" t="s">
        <v>694</v>
      </c>
      <c r="D15" s="232">
        <f>SUM(D16,D17)</f>
        <v>0</v>
      </c>
      <c r="E15" s="232">
        <f>SUM(E16,E17)</f>
        <v>0</v>
      </c>
      <c r="F15" s="232">
        <f>SUM(F16,F17)</f>
        <v>0</v>
      </c>
    </row>
    <row r="16" spans="2:6" ht="26.25" customHeight="1">
      <c r="B16" s="238">
        <v>2.1</v>
      </c>
      <c r="C16" s="239" t="s">
        <v>695</v>
      </c>
      <c r="D16" s="234"/>
      <c r="E16" s="233"/>
      <c r="F16" s="234"/>
    </row>
    <row r="17" spans="2:6" ht="31.5" customHeight="1">
      <c r="B17" s="238">
        <v>2.2</v>
      </c>
      <c r="C17" s="239" t="s">
        <v>696</v>
      </c>
      <c r="D17" s="234"/>
      <c r="E17" s="234"/>
      <c r="F17" s="234"/>
    </row>
    <row r="18" spans="2:10" ht="38.25">
      <c r="B18" s="238">
        <v>3</v>
      </c>
      <c r="C18" s="239" t="s">
        <v>697</v>
      </c>
      <c r="D18" s="232">
        <f>SUM(D19,D20)</f>
        <v>0</v>
      </c>
      <c r="E18" s="232">
        <f>SUM(E19,E20)</f>
        <v>0</v>
      </c>
      <c r="F18" s="232">
        <f>SUM(F19,F20)</f>
        <v>0</v>
      </c>
      <c r="H18" s="235"/>
      <c r="I18" s="235"/>
      <c r="J18" s="235"/>
    </row>
    <row r="19" spans="2:6" ht="31.5" customHeight="1">
      <c r="B19" s="238">
        <v>3.1</v>
      </c>
      <c r="C19" s="239" t="s">
        <v>698</v>
      </c>
      <c r="D19" s="234"/>
      <c r="E19" s="234"/>
      <c r="F19" s="234"/>
    </row>
    <row r="20" spans="2:6" ht="31.5" customHeight="1">
      <c r="B20" s="238">
        <v>3.2</v>
      </c>
      <c r="C20" s="239" t="s">
        <v>699</v>
      </c>
      <c r="D20" s="234"/>
      <c r="E20" s="234"/>
      <c r="F20" s="234"/>
    </row>
    <row r="21" spans="2:6" ht="25.5">
      <c r="B21" s="238">
        <v>4</v>
      </c>
      <c r="C21" s="239" t="s">
        <v>700</v>
      </c>
      <c r="D21" s="240"/>
      <c r="E21" s="240"/>
      <c r="F21" s="241" t="s">
        <v>266</v>
      </c>
    </row>
    <row r="22" spans="2:6" ht="25.5">
      <c r="B22" s="238">
        <v>5</v>
      </c>
      <c r="C22" s="239" t="s">
        <v>706</v>
      </c>
      <c r="D22" s="240"/>
      <c r="E22" s="240"/>
      <c r="F22" s="241" t="s">
        <v>266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</cp:lastModifiedBy>
  <cp:lastPrinted>2020-12-28T12:08:49Z</cp:lastPrinted>
  <dcterms:created xsi:type="dcterms:W3CDTF">2014-12-23T06:44:04Z</dcterms:created>
  <dcterms:modified xsi:type="dcterms:W3CDTF">2020-12-28T13:45:13Z</dcterms:modified>
  <cp:category/>
  <cp:version/>
  <cp:contentType/>
  <cp:contentStatus/>
</cp:coreProperties>
</file>