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935" activeTab="0"/>
  </bookViews>
  <sheets>
    <sheet name="grutyun" sheetId="1" r:id="rId1"/>
    <sheet name="1.ekamutner" sheetId="2" r:id="rId2"/>
    <sheet name="2.Gorcarnakan tsaxs" sheetId="3" r:id="rId3"/>
    <sheet name="3.Tntesagitakan tsaxs" sheetId="4" r:id="rId4"/>
    <sheet name="4.Devici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<sst xmlns="http://schemas.openxmlformats.org/spreadsheetml/2006/main" count="1422" uniqueCount="701">
  <si>
    <t>î³ñ»Ï³Ý Ñ³ëï³ïí³Í åÉ³Ý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</si>
  <si>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</si>
  <si>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</si>
  <si>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</si>
  <si>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</si>
  <si>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</si>
  <si>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</si>
  <si>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</si>
  <si>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</si>
  <si>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>1100</t>
  </si>
  <si>
    <t>X</t>
  </si>
  <si>
    <t>1110</t>
  </si>
  <si>
    <r>
      <rPr>
        <sz val="10"/>
        <rFont val="Arial Armenian"/>
        <family val="2"/>
      </rPr>
      <t>³Û¹ ÃíáõÙ`                                                                1.1 ¶áõÛù³ÛÇÝ Ñ³ñÏ»ñ ³Ýß³ñÅ ·áõÛùÇó        (ïáÕ 1111 + ïáÕ 1112)</t>
    </r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</si>
  <si>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</si>
  <si>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</si>
  <si>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</si>
  <si>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</si>
  <si>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</si>
  <si>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</si>
  <si>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</si>
  <si>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</si>
  <si>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</si>
  <si>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</si>
  <si>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1135</t>
  </si>
  <si>
    <t>1.4 ²åñ³ÝùÝ»ñÇ Ù³ï³Ï³ñ³ñáõÙÇó ¨ Í³é³ÛáõÃÛáõÝÝ»ñÇ Ù³ïáõóáõÙÇó ³ÛÉ å³ñï³¹Çñ í×³ñÝ»ñ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</si>
  <si>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</si>
  <si>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</si>
  <si>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</si>
  <si>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</si>
  <si>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áñÇó`                                                                                ³) ºÏ³Ùï³Ñ³ñÏ</t>
  </si>
  <si>
    <t>µ) Þ³ÑáõÃ³Ñ³ñÏ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</si>
  <si>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</si>
  <si>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</si>
  <si>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</si>
  <si>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</si>
  <si>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</si>
  <si>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</si>
  <si>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</si>
  <si>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</si>
  <si>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</si>
  <si>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</si>
  <si>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</si>
  <si>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µ) ä»ï³Ï³Ý µÛáõç»Çó ïñ³Ù³¹ñíáÕ ³ÛÉ ¹áï³óÇ³Ý»ñ (ïáÕ 1255 + ïáÕ 1256)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</si>
  <si>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</si>
  <si>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</si>
  <si>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</si>
  <si>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</si>
  <si>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</si>
  <si>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</si>
  <si>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>µ) ÐÐ ³ÛÉ Ñ³Ù³ÛÝùÝ»ñÇó Ï³åÇï³É Í³Ëë»ñÇ ýÇÝ³Ýë³íáñÙ³Ý Ýå³ï³Ïáí ëï³óíáÕ å³ßïáÝ³Ï³Ý ¹ñ³Ù³ßÝáñÑÝ»ñ</t>
  </si>
  <si>
    <t>1300</t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</si>
  <si>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</si>
  <si>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1310</t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</si>
  <si>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</si>
  <si>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t>1311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</si>
  <si>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</si>
  <si>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</si>
  <si>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</si>
  <si>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</si>
  <si>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</si>
  <si>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</si>
  <si>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</si>
  <si>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</si>
  <si>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</si>
  <si>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</si>
  <si>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</si>
  <si>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</si>
  <si>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</si>
  <si>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</si>
  <si>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</si>
  <si>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</si>
  <si>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t>1341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</si>
  <si>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</si>
  <si>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</si>
  <si>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</si>
  <si>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</si>
  <si>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</si>
  <si>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</si>
  <si>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</si>
  <si>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1351</t>
  </si>
  <si>
    <t>1352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</si>
  <si>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</si>
  <si>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</si>
  <si>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</si>
  <si>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</si>
  <si>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</si>
  <si>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</si>
  <si>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</si>
  <si>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</si>
  <si>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</si>
  <si>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</si>
  <si>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</si>
  <si>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</si>
  <si>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</si>
  <si>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</si>
  <si>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</si>
  <si>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</si>
  <si>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</si>
  <si>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</si>
  <si>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</si>
  <si>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</si>
  <si>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t>1391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</si>
  <si>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</si>
  <si>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</si>
  <si>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</si>
  <si>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</si>
  <si>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</si>
  <si>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 </t>
    </r>
    <r>
      <rPr>
        <sz val="9"/>
        <color indexed="8"/>
        <rFont val="GHEA Grapalat"/>
        <family val="3"/>
      </rPr>
      <t>  (մարզի անվանումը)</t>
    </r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</si>
  <si>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</si>
  <si>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</si>
  <si>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</si>
  <si>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ՀԱՏՎԱԾ 1</t>
  </si>
  <si>
    <t>ՀԱՄԱՅՆՔԻ ԲՅՈՒՋԵԻ ԵԿԱՄՈՒՏՆԵՐԸ</t>
  </si>
  <si>
    <t>(հազար դրամով)</t>
  </si>
  <si>
    <r>
      <t xml:space="preserve">ÀÜ¸²ØºÜÀ   ºÎ²ØàôîÜºð                       </t>
    </r>
    <r>
      <rPr>
        <sz val="10"/>
        <rFont val="Arial Armenian"/>
        <family val="2"/>
      </rPr>
      <t>(ïáÕ 1100 + ïáÕ 1200+ïáÕ 1300)</t>
    </r>
  </si>
  <si>
    <r>
      <rPr>
        <sz val="10"/>
        <rFont val="Arial Armenian"/>
        <family val="2"/>
      </rPr>
      <t>³Û¹ ÃíáõÙª</t>
    </r>
    <r>
      <rPr>
        <b/>
        <sz val="10"/>
        <rFont val="Arial Armenian"/>
        <family val="2"/>
      </rPr>
      <t xml:space="preserve">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</si>
  <si>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t>³Û¹ ÃíáõÙ`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</si>
  <si>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¶áõÛù³Ñ³ñÏ ÷áË³¹ñ³ÙÇçáóÝ»ñÇ Ñ³Ù³ñ</t>
  </si>
  <si>
    <t>³Û¹ ÃíáõÙ`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</si>
  <si>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 xml:space="preserve">³Û¹ ÃíáõÙ`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</si>
  <si>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ÀÝ¹³Ù»ÝÁ</t>
  </si>
  <si>
    <t>³Û¹ ÃíáõÙ</t>
  </si>
  <si>
    <t>(ë.7 + ë8)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</si>
  <si>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</si>
  <si>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</si>
  <si>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</si>
  <si>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</si>
  <si>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</si>
  <si>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</si>
  <si>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</si>
  <si>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</si>
  <si>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</si>
  <si>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</si>
  <si>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</si>
  <si>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</si>
  <si>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</si>
  <si>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</si>
  <si>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</si>
  <si>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</si>
  <si>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</si>
  <si>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</si>
  <si>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</si>
  <si>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</si>
  <si>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</si>
  <si>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</si>
  <si>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</si>
  <si>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</si>
  <si>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</si>
  <si>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</si>
  <si>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</si>
  <si>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</si>
  <si>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</si>
  <si>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</si>
  <si>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</si>
  <si>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</si>
  <si>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</si>
  <si>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</si>
  <si>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</si>
  <si>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</si>
  <si>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</si>
  <si>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</si>
  <si>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</si>
  <si>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</si>
  <si>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</si>
  <si>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</si>
  <si>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</si>
  <si>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</si>
  <si>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</si>
  <si>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</si>
  <si>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</si>
  <si>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</si>
  <si>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</si>
  <si>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</si>
  <si>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</si>
  <si>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</si>
  <si>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</si>
  <si>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</si>
  <si>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</si>
  <si>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</si>
  <si>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</si>
  <si>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</si>
  <si>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</si>
  <si>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</si>
  <si>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</si>
  <si>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</si>
  <si>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</si>
  <si>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</si>
  <si>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</si>
  <si>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</si>
  <si>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</si>
  <si>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</si>
  <si>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</si>
  <si>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</si>
  <si>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</si>
  <si>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</si>
  <si>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</si>
  <si>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</si>
  <si>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</si>
  <si>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</si>
  <si>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</si>
  <si>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</si>
  <si>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</si>
  <si>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</si>
  <si>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</si>
  <si>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</si>
  <si>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</si>
  <si>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</si>
  <si>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</si>
  <si>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</si>
  <si>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</si>
  <si>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</si>
  <si>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</si>
  <si>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</si>
  <si>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</si>
  <si>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</si>
  <si>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</si>
  <si>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</si>
  <si>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</si>
  <si>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</si>
  <si>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</si>
  <si>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</si>
  <si>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</si>
  <si>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</si>
  <si>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</si>
  <si>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</si>
  <si>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</si>
  <si>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</si>
  <si>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</si>
  <si>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</si>
  <si>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</si>
  <si>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</si>
  <si>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</si>
  <si>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</si>
  <si>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</si>
  <si>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</si>
  <si>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</si>
  <si>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</si>
  <si>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</si>
  <si>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</si>
  <si>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</si>
  <si>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</si>
  <si>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</si>
  <si>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</si>
  <si>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</si>
  <si>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</si>
  <si>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</si>
  <si>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</si>
  <si>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</si>
  <si>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</si>
  <si>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</si>
  <si>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</si>
  <si>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</si>
  <si>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</si>
  <si>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</si>
  <si>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</si>
  <si>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</si>
  <si>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</si>
  <si>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</si>
  <si>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</si>
  <si>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</si>
  <si>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</si>
  <si>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</si>
  <si>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</si>
  <si>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</si>
  <si>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</si>
  <si>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</si>
  <si>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</si>
  <si>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</si>
  <si>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</si>
  <si>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</si>
  <si>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</si>
  <si>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</si>
  <si>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</si>
  <si>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</si>
  <si>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</si>
  <si>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</si>
  <si>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</si>
  <si>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</si>
  <si>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</si>
  <si>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</si>
  <si>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</si>
  <si>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</si>
  <si>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</si>
  <si>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</si>
  <si>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</si>
  <si>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</si>
  <si>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</si>
  <si>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</si>
  <si>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</si>
  <si>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</si>
  <si>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</si>
  <si>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</si>
  <si>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</si>
  <si>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</si>
  <si>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</si>
  <si>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</si>
  <si>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</si>
  <si>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</si>
  <si>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</si>
  <si>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</si>
  <si>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</si>
  <si>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</si>
  <si>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</si>
  <si>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</si>
  <si>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</si>
  <si>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</si>
  <si>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</si>
  <si>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</si>
  <si>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</si>
  <si>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</si>
  <si>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</si>
  <si>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ՀԱՏՎԱԾ 2</t>
  </si>
  <si>
    <t>ՀԱՄԱՅՆՔԻ ԲՅՈՒՋԵԻ ԾԱԽՍԵՐԸ` ԸՍՏ ԲՅՈՒՋԵՏԱՅԻՆ ԾԱԽՍԵՐԻ ԳՈՐԾԱՌԱԿԱՆ ԴԱՍԱԿԱՐԳՄԱՆ</t>
  </si>
  <si>
    <t>(հազար դրամներով)</t>
  </si>
  <si>
    <t xml:space="preserve"> îáÕÇ NN  </t>
  </si>
  <si>
    <t xml:space="preserve">´Ûáõç»ï³ÛÇÝ Í³Ëë»ñÇ ïÝï»ë³·Çï³Ï³Ý ¹³ë³Ï³ñ·Ù³Ý Ñá¹í³ÍÝ»ñÇ 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</si>
  <si>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</si>
  <si>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³Û¹ ÃíáõÙ` 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</si>
  <si>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</si>
  <si>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x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</si>
  <si>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</si>
  <si>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</si>
  <si>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</si>
  <si>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</si>
  <si>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</si>
  <si>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</si>
  <si>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</si>
  <si>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</si>
  <si>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</si>
  <si>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</si>
  <si>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</si>
  <si>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</si>
  <si>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</si>
  <si>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</si>
  <si>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</si>
  <si>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</si>
  <si>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</si>
  <si>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</si>
  <si>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</si>
  <si>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</si>
  <si>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</si>
  <si>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</si>
  <si>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</si>
  <si>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</si>
  <si>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</si>
  <si>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</si>
  <si>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</si>
  <si>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</si>
  <si>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</si>
  <si>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</si>
  <si>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</si>
  <si>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</si>
  <si>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</si>
  <si>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</si>
  <si>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</si>
  <si>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</si>
  <si>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</si>
  <si>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</si>
  <si>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</si>
  <si>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</si>
  <si>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</si>
  <si>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</si>
  <si>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</si>
  <si>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</si>
  <si>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</si>
  <si>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</si>
  <si>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</si>
  <si>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</si>
  <si>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</si>
  <si>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</si>
  <si>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</si>
  <si>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</si>
  <si>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</si>
  <si>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</si>
  <si>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</si>
  <si>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</si>
  <si>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</si>
  <si>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</si>
  <si>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</si>
  <si>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</si>
  <si>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</si>
  <si>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</si>
  <si>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</si>
  <si>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</si>
  <si>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</si>
  <si>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</si>
  <si>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</si>
  <si>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</si>
  <si>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</si>
  <si>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</si>
  <si>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</si>
  <si>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</si>
  <si>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</si>
  <si>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</si>
  <si>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</si>
  <si>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</si>
  <si>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</si>
  <si>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</si>
  <si>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</si>
  <si>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</si>
  <si>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</si>
  <si>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</si>
  <si>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</si>
  <si>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</si>
  <si>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</si>
  <si>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</si>
  <si>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</si>
  <si>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</si>
  <si>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</si>
  <si>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</si>
  <si>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</si>
  <si>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</si>
  <si>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</si>
  <si>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</si>
  <si>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</si>
  <si>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</si>
  <si>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</si>
  <si>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</si>
  <si>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</si>
  <si>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</si>
  <si>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</si>
  <si>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</si>
  <si>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</si>
  <si>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</si>
  <si>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</si>
  <si>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</si>
  <si>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</si>
  <si>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</si>
  <si>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</si>
  <si>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</si>
  <si>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</si>
  <si>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</si>
  <si>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</si>
  <si>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</si>
  <si>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</si>
  <si>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</si>
  <si>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</si>
  <si>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</si>
  <si>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</si>
  <si>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</si>
  <si>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</si>
  <si>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</si>
  <si>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</si>
  <si>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</si>
  <si>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</si>
  <si>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</si>
  <si>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</si>
  <si>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</si>
  <si>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</si>
  <si>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</si>
  <si>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</si>
  <si>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</si>
  <si>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</si>
  <si>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</si>
  <si>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</si>
  <si>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</si>
  <si>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</si>
  <si>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</si>
  <si>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</si>
  <si>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</si>
  <si>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</si>
  <si>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</si>
  <si>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</si>
  <si>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</si>
  <si>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</si>
  <si>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</si>
  <si>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</si>
  <si>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</si>
  <si>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</si>
  <si>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</si>
  <si>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</si>
  <si>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</si>
  <si>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</si>
  <si>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</si>
  <si>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</si>
  <si>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</si>
  <si>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</si>
  <si>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</si>
  <si>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</si>
  <si>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</si>
  <si>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</si>
  <si>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</si>
  <si>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</si>
  <si>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</si>
  <si>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</si>
  <si>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</si>
  <si>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</si>
  <si>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</si>
  <si>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</si>
  <si>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</si>
  <si>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</si>
  <si>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t>4831</t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</si>
  <si>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</si>
  <si>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</si>
  <si>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</si>
  <si>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</si>
  <si>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</si>
  <si>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</si>
  <si>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</si>
  <si>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</si>
  <si>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</si>
  <si>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</si>
  <si>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</si>
  <si>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</si>
  <si>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</si>
  <si>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</si>
  <si>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</si>
  <si>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</si>
  <si>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</si>
  <si>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</si>
  <si>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</si>
  <si>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</si>
  <si>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</si>
  <si>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</si>
  <si>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</si>
  <si>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</si>
  <si>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</si>
  <si>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</si>
  <si>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</si>
  <si>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</si>
  <si>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</si>
  <si>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</si>
  <si>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</si>
  <si>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</si>
  <si>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</si>
  <si>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</si>
  <si>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</si>
  <si>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</si>
  <si>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</si>
  <si>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</si>
  <si>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</si>
  <si>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</si>
  <si>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</si>
  <si>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</si>
  <si>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</si>
  <si>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</si>
  <si>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</si>
  <si>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</si>
  <si>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</si>
  <si>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</si>
  <si>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</si>
  <si>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</si>
  <si>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</si>
  <si>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</si>
  <si>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</si>
  <si>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</si>
  <si>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</si>
  <si>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</si>
  <si>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</si>
  <si>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</si>
  <si>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</si>
  <si>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</si>
  <si>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</si>
  <si>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</si>
  <si>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</si>
  <si>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</si>
  <si>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</si>
  <si>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</si>
  <si>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</si>
  <si>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</si>
  <si>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</si>
  <si>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</si>
  <si>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</si>
  <si>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</si>
  <si>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</si>
  <si>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</si>
  <si>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</si>
  <si>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</si>
  <si>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</si>
  <si>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</si>
  <si>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</si>
  <si>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</si>
  <si>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</si>
  <si>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</si>
  <si>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</si>
  <si>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</si>
  <si>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</si>
  <si>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</si>
  <si>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</si>
  <si>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</si>
  <si>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</si>
  <si>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</si>
  <si>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</si>
  <si>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</si>
  <si>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</si>
  <si>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</si>
  <si>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</si>
  <si>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</si>
  <si>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</si>
  <si>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</si>
  <si>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</si>
  <si>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</si>
  <si>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</si>
  <si>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</si>
  <si>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</si>
  <si>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</si>
  <si>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</si>
  <si>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Æð²òàôØÆò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</si>
  <si>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</si>
  <si>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</si>
  <si>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</si>
  <si>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</si>
  <si>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ՀԱՏՎԱԾ 3</t>
  </si>
  <si>
    <t>ՀԱՄԱՅՆՔԻ ԲՅՈՒՋԵԻ ԾԱԽՍԵՐԸ` ԸՍՏ ԲՅՈՒՋԵՏԱՅԻՆ ԾԱԽՍԵՐԻ ՏՆՏԵՍԱԳԻՏԱԿԱՆ ԴԱՍԱԿԱՐԳՄԱՆ</t>
  </si>
  <si>
    <t xml:space="preserve">îáÕÇ NN  </t>
  </si>
  <si>
    <t>(ë.4 + ë5)</t>
  </si>
  <si>
    <t>ÀÜ¸²ØºÜÀ Ð²ìºÈàôð¸À Î²Ø ¸ºüÆòÆîÀ (ä²Î²êàôð¸À)</t>
  </si>
  <si>
    <t>deficit + hatvac5</t>
  </si>
  <si>
    <t>expend func - expend econom</t>
  </si>
  <si>
    <t>reserve fond</t>
  </si>
  <si>
    <t>ՀԱՏՎԱԾ 4</t>
  </si>
  <si>
    <t>ՀԱՄԱՅՆՔԻ ԲՅՈՒՋԵԻ ՄԻՋՈՑՆԵՐԻ ՏԱՐԵՎԵՐՋԻ ՀԱՎԵԼՈՒՐԴԸ ԿԱՄ ԴԵՖԻՑԻՏԸ (ՊԱԿԱՍՈՒՐԴԸ)</t>
  </si>
  <si>
    <t xml:space="preserve">³Û¹ ÃíáõÙ`                                                          Ð³Ù³ÛÝùÇ ë»÷³Ï³ÝáõÃÛáõÝ Ñ³Ù³ñíáÕ ÑáÕ»ñÇ í³ñÓ³Ï³ÉáõÃÛ³Ý í³ñÓ³í×³ñÝ»ñ </t>
  </si>
  <si>
    <t xml:space="preserve">³Û¹ ÃíáõÙ`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</si>
  <si>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³Û¹ ÃíáõÙ`                                                                                î»Õ³Ï³Ý í×³ñÝ»ñ</t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</si>
  <si>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</si>
  <si>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</si>
  <si>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</si>
  <si>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</si>
  <si>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</si>
  <si>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t>ÀÜ¸²ØºÜÀ Ì²Êêºð (ïáÕ2100+ïáÕ2200+ïáÕ2300+ïáÕ2400+ïáÕ2500+ïáÕ2600+ ïáÕ2700+ïáÕ2800+ïáÕ2900+ïáÕ3000+ïáÕ3100)</t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</si>
  <si>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</si>
  <si>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</si>
  <si>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</si>
  <si>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</si>
  <si>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</si>
  <si>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</si>
  <si>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4729</t>
  </si>
  <si>
    <t>Համայնքի արխիվից փաստաթղթերի պատճեններ տրամադրելու համար</t>
  </si>
  <si>
    <t xml:space="preserve">Ավտոկայանատեղում կայանելու համար </t>
  </si>
  <si>
    <t>Աղբահանության վճարներ այդ թվում՝</t>
  </si>
  <si>
    <t>Համայնքի կողմից կազմակերպվող մրցույթների և աճուրդների մասնակցության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</si>
  <si>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</si>
  <si>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</si>
  <si>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</si>
  <si>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վարչական տարածքում տոնավաճառներին (վերնիսաժներին) մասնակցելու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</si>
  <si>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</si>
  <si>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</si>
  <si>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</si>
  <si>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</si>
  <si>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</si>
  <si>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</si>
  <si>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</si>
  <si>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</si>
  <si>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</si>
  <si>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</si>
  <si>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1351.ա)</t>
  </si>
  <si>
    <t>1351.բ)</t>
  </si>
  <si>
    <t>1351.գ)</t>
  </si>
  <si>
    <t>Համայնքի վարչական տարածքում ինքնակամ կառուցված շենքերի, շինությունների օրինականացման համար վճարներ</t>
  </si>
  <si>
    <t>1351.դ)</t>
  </si>
  <si>
    <t>1351.ե)</t>
  </si>
  <si>
    <t>1351.զ)</t>
  </si>
  <si>
    <t>1351.է)</t>
  </si>
  <si>
    <t>1351.ը)</t>
  </si>
  <si>
    <t>1351.թ)</t>
  </si>
  <si>
    <t>1351.ժ)</t>
  </si>
  <si>
    <t>1351.ի)</t>
  </si>
  <si>
    <t>1351.լ)</t>
  </si>
  <si>
    <t>1351.խ)</t>
  </si>
  <si>
    <t>1351.ծ)</t>
  </si>
  <si>
    <t>1351.կ)</t>
  </si>
  <si>
    <t>1351.հ)</t>
  </si>
  <si>
    <t>1351.ձ)</t>
  </si>
  <si>
    <t>1351.ղ)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</si>
  <si>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</si>
  <si>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</si>
  <si>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</si>
  <si>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</si>
  <si>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</si>
  <si>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</si>
  <si>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áñÇó`                                                                                  ³) ÐÇÙÝ³Ï³Ý շենքերի և  ßÇÝáõÃÛáõÝÝ»ñÇ Ñ³Ù³ñ</t>
  </si>
  <si>
    <t>µ) àã ÑÇÙÝ³Ï³Ý շենքերի և ßÇÝáõÃÛáõÝÝ»ñÇ Ñ³Ù³ñ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</si>
  <si>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</si>
  <si>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</si>
  <si>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</si>
  <si>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</si>
  <si>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 xml:space="preserve"> ²ÛÉ ï»Õ³Ï³Ý ïáõñù»ñ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</si>
  <si>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</si>
  <si>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</si>
  <si>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Ð³Ù³ÛÝùÇ վարչական ï³ñ³ÍùáõÙ ³ñï³ùÇÝ ·áí³½¹ ï»Õ³¹ñ»Éáõ ÃáõÛÉïíáõÃÛ³Ý Ñ³Ù³ñ</t>
  </si>
  <si>
    <t>Ð³Ù³ù³Õ³ù³ÛÇÝ Ï³ÝáÝÝ»ñÇÝ Ñ³Ù³å³ï³ëË³Ý ºñ¨³Ý ù³Õ³ùÇ ¨ ù³Õ³ù³ÛÇÝ Ñ³Ù³ÛÝùÝ»ñÇ ï³ñ³ÍùáõÙ ÁÝï³ÝÇ Ï»Ý¹³ÝÇÝ»ñ å³Ñ»Éáõ ÃáõÛÉïíáõÃÛ³Ý Ñ³Ù³ñ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</si>
  <si>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</si>
  <si>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Ð³Ù³ÛÝùÇ վարչական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</si>
  <si>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Բացօթյա առևտրի կազմակերպման թույլտվության համար</t>
  </si>
  <si>
    <t>³Û¹ ÃíáõÙ`                                                                     î»Õ³Ï³Ý ïáõñù»ñ                                                      (ïáÕ 1132 + ïáÕ 1133 + ïáÕ 1134 + ïáÕ 1135 + ïáÕ 1136 + ïáÕ 1137 + ïáÕ 1138 + ïáÕ 1139 + ïáÕ 1140 + ïáÕ 1141 + ïáÕ 1142+ïáÕ 1143+ïáÕ 1144+ïáÕ 1145+ïáÕ 1146+ïáÕ 1147+ïáÕ 1148)</t>
  </si>
  <si>
    <t>³Û¹ ÃíáõÙ`                                                                   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ÃáõÛÉïíáõÃÛ³Ý Ñ³Ù³ñ (ïáÕ 1132.1 + ïáÕ 1333.2)</t>
  </si>
  <si>
    <t>1353</t>
  </si>
  <si>
    <t>Այլ տեղական վճարներ</t>
  </si>
  <si>
    <t>2 0 19  Թ Վ Ա Կ Ա Ն Ի  Բ Յ ՈՒ Ջ Ե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</si>
  <si>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</si>
  <si>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</si>
  <si>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</si>
  <si>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</si>
  <si>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8</t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</si>
  <si>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 xml:space="preserve">ՄԱՐԶԻ </t>
    </r>
  </si>
  <si>
    <r>
      <rPr>
        <b/>
        <sz val="14"/>
        <color indexed="8"/>
        <rFont val="GHEA Grapalat"/>
        <family val="3"/>
      </rPr>
      <t xml:space="preserve">                    ԱՐԹԻԿ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</si>
  <si>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t xml:space="preserve">        (քաղաքային, գյուղական, թաղային համայնքի անվանումը)</t>
  </si>
  <si>
    <r>
      <t xml:space="preserve">              Հաստատված է</t>
    </r>
    <r>
      <rPr>
        <b/>
        <sz val="14"/>
        <color indexed="8"/>
        <rFont val="GHEA Grapalat"/>
        <family val="3"/>
      </rPr>
      <t xml:space="preserve"> Արթիկ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համայնքի</t>
    </r>
  </si>
  <si>
    <r>
      <t>ՀԱՄԱՅՆՔԻ ՂԵԿԱՎԱՐ՝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ՄԽԻԹԱՐ ՆՈՐԻԿԻ ՎԱՐԱԳՅԱՆ</t>
    </r>
  </si>
  <si>
    <r>
      <t>ավագանու 2018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21-ի  N 67-Ն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</si>
</sst>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֏&quot;;\-#,##0\ &quot;֏&quot;"/>
    <numFmt numFmtId="173" formatCode="#,##0\ &quot;֏&quot;;[Red]\-#,##0\ &quot;֏&quot;"/>
    <numFmt numFmtId="174" formatCode="#,##0.00\ &quot;֏&quot;;\-#,##0.00\ &quot;֏&quot;"/>
    <numFmt numFmtId="175" formatCode="#,##0.00\ &quot;֏&quot;;[Red]\-#,##0.00\ &quot;֏&quot;"/>
    <numFmt numFmtId="176" formatCode="_-* #,##0\ &quot;֏&quot;_-;\-* #,##0\ &quot;֏&quot;_-;_-* &quot;-&quot;\ &quot;֏&quot;_-;_-@_-"/>
    <numFmt numFmtId="177" formatCode="_-* #,##0\ _֏_-;\-* #,##0\ _֏_-;_-* &quot;-&quot;\ _֏_-;_-@_-"/>
    <numFmt numFmtId="178" formatCode="_-* #,##0.00\ &quot;֏&quot;_-;\-* #,##0.00\ &quot;֏&quot;_-;_-* &quot;-&quot;??\ &quot;֏&quot;_-;_-@_-"/>
    <numFmt numFmtId="179" formatCode="_-* #,##0.00\ _֏_-;\-* #,##0.00\ _֏_-;_-* &quot;-&quot;??\ _֏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000"/>
    <numFmt numFmtId="190" formatCode="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b/>
      <sz val="10.5"/>
      <name val="Arial Armenian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0"/>
      <name val="Arial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10"/>
      <name val="GHEA Grapalat"/>
      <family val="3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b/>
      <u val="single"/>
      <sz val="14"/>
      <color indexed="8"/>
      <name val="GHEA Grapalat"/>
      <family val="3"/>
    </font>
    <font>
      <b/>
      <u val="single"/>
      <sz val="12"/>
      <color indexed="8"/>
      <name val="GHEA Grapalat"/>
      <family val="3"/>
    </font>
    <font>
      <b/>
      <u val="single"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u val="single"/>
      <sz val="14"/>
      <color theme="1"/>
      <name val="GHEA Grapalat"/>
      <family val="3"/>
    </font>
    <font>
      <b/>
      <u val="single"/>
      <sz val="12"/>
      <color theme="1"/>
      <name val="GHEA Grapalat"/>
      <family val="3"/>
    </font>
    <font>
      <b/>
      <u val="single"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49" fontId="2" fillId="0" borderId="12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 indent="3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88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left" vertical="center" wrapText="1" indent="2"/>
    </xf>
    <xf numFmtId="188" fontId="4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88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quotePrefix="1">
      <alignment vertical="center"/>
    </xf>
    <xf numFmtId="188" fontId="2" fillId="0" borderId="16" xfId="4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188" fontId="14" fillId="0" borderId="3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 wrapText="1" readingOrder="1"/>
    </xf>
    <xf numFmtId="188" fontId="14" fillId="0" borderId="31" xfId="0" applyNumberFormat="1" applyFont="1" applyFill="1" applyBorder="1" applyAlignment="1">
      <alignment horizontal="center" vertical="center"/>
    </xf>
    <xf numFmtId="188" fontId="14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188" fontId="14" fillId="0" borderId="3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88" fontId="14" fillId="0" borderId="38" xfId="0" applyNumberFormat="1" applyFont="1" applyFill="1" applyBorder="1" applyAlignment="1">
      <alignment horizontal="center" vertical="center"/>
    </xf>
    <xf numFmtId="188" fontId="14" fillId="0" borderId="39" xfId="0" applyNumberFormat="1" applyFont="1" applyFill="1" applyBorder="1" applyAlignment="1">
      <alignment horizontal="center" vertical="center"/>
    </xf>
    <xf numFmtId="188" fontId="14" fillId="0" borderId="40" xfId="0" applyNumberFormat="1" applyFont="1" applyFill="1" applyBorder="1" applyAlignment="1">
      <alignment horizontal="center" vertical="center"/>
    </xf>
    <xf numFmtId="188" fontId="14" fillId="0" borderId="41" xfId="0" applyNumberFormat="1" applyFont="1" applyFill="1" applyBorder="1" applyAlignment="1">
      <alignment horizontal="center" vertical="center"/>
    </xf>
    <xf numFmtId="188" fontId="14" fillId="0" borderId="24" xfId="0" applyNumberFormat="1" applyFont="1" applyFill="1" applyBorder="1" applyAlignment="1">
      <alignment horizontal="center" vertical="center"/>
    </xf>
    <xf numFmtId="188" fontId="14" fillId="0" borderId="1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 wrapText="1" readingOrder="1"/>
    </xf>
    <xf numFmtId="49" fontId="6" fillId="0" borderId="38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 wrapText="1" readingOrder="1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189" fontId="6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9" fontId="17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Continuous" vertical="center" wrapText="1"/>
    </xf>
    <xf numFmtId="0" fontId="2" fillId="0" borderId="45" xfId="0" applyFont="1" applyFill="1" applyBorder="1" applyAlignment="1">
      <alignment horizontal="centerContinuous" vertical="center" wrapText="1"/>
    </xf>
    <xf numFmtId="0" fontId="1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3" fillId="0" borderId="0" xfId="0" applyFont="1" applyAlignment="1">
      <alignment/>
    </xf>
    <xf numFmtId="0" fontId="23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4" fillId="0" borderId="16" xfId="0" applyFont="1" applyFill="1" applyBorder="1" applyAlignment="1">
      <alignment horizontal="center" vertical="top" wrapText="1"/>
    </xf>
    <xf numFmtId="49" fontId="25" fillId="0" borderId="16" xfId="0" applyNumberFormat="1" applyFont="1" applyFill="1" applyBorder="1" applyAlignment="1">
      <alignment horizontal="center"/>
    </xf>
    <xf numFmtId="188" fontId="19" fillId="0" borderId="1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188" fontId="26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vertical="center" wrapText="1"/>
    </xf>
    <xf numFmtId="49" fontId="22" fillId="0" borderId="16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vertical="top" wrapText="1"/>
    </xf>
    <xf numFmtId="0" fontId="19" fillId="0" borderId="0" xfId="0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0" fontId="17" fillId="0" borderId="16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left" vertical="top" wrapText="1"/>
    </xf>
    <xf numFmtId="188" fontId="26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top" wrapText="1"/>
    </xf>
    <xf numFmtId="49" fontId="27" fillId="0" borderId="16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49" fontId="17" fillId="0" borderId="16" xfId="0" applyNumberFormat="1" applyFont="1" applyFill="1" applyBorder="1" applyAlignment="1">
      <alignment wrapText="1"/>
    </xf>
    <xf numFmtId="0" fontId="25" fillId="0" borderId="16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wrapText="1"/>
    </xf>
    <xf numFmtId="188" fontId="15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16" fillId="0" borderId="11" xfId="0" applyFont="1" applyFill="1" applyBorder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Continuous" wrapText="1"/>
    </xf>
    <xf numFmtId="0" fontId="2" fillId="0" borderId="48" xfId="0" applyFont="1" applyFill="1" applyBorder="1" applyAlignment="1">
      <alignment horizontal="centerContinuous" wrapText="1"/>
    </xf>
    <xf numFmtId="0" fontId="2" fillId="0" borderId="4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17" fillId="0" borderId="16" xfId="0" applyNumberFormat="1" applyFont="1" applyFill="1" applyBorder="1" applyAlignment="1">
      <alignment horizontal="right" wrapText="1"/>
    </xf>
    <xf numFmtId="195" fontId="17" fillId="0" borderId="16" xfId="0" applyNumberFormat="1" applyFont="1" applyFill="1" applyBorder="1" applyAlignment="1">
      <alignment horizontal="center" vertical="center" wrapText="1"/>
    </xf>
    <xf numFmtId="188" fontId="17" fillId="0" borderId="16" xfId="0" applyNumberFormat="1" applyFont="1" applyFill="1" applyBorder="1" applyAlignment="1">
      <alignment wrapText="1"/>
    </xf>
    <xf numFmtId="195" fontId="17" fillId="0" borderId="16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4" fillId="0" borderId="33" xfId="0" applyNumberFormat="1" applyFont="1" applyFill="1" applyBorder="1" applyAlignment="1">
      <alignment horizontal="center" vertical="center" wrapText="1" readingOrder="1"/>
    </xf>
    <xf numFmtId="0" fontId="25" fillId="0" borderId="34" xfId="0" applyNumberFormat="1" applyFont="1" applyFill="1" applyBorder="1" applyAlignment="1">
      <alignment horizontal="center" vertical="center" wrapText="1" readingOrder="1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188" fontId="3" fillId="0" borderId="34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188" fontId="3" fillId="0" borderId="33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 wrapText="1" readingOrder="1"/>
    </xf>
    <xf numFmtId="49" fontId="14" fillId="0" borderId="51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Fill="1" applyBorder="1" applyAlignment="1">
      <alignment horizontal="center" vertical="center" wrapText="1"/>
    </xf>
    <xf numFmtId="0" fontId="14" fillId="0" borderId="52" xfId="0" applyNumberFormat="1" applyFont="1" applyFill="1" applyBorder="1" applyAlignment="1">
      <alignment horizontal="center" vertical="center" wrapText="1"/>
    </xf>
    <xf numFmtId="188" fontId="30" fillId="0" borderId="18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 wrapText="1" readingOrder="1"/>
    </xf>
    <xf numFmtId="188" fontId="3" fillId="0" borderId="16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195" fontId="19" fillId="0" borderId="0" xfId="0" applyNumberFormat="1" applyFont="1" applyAlignment="1">
      <alignment horizontal="center" vertical="center"/>
    </xf>
    <xf numFmtId="195" fontId="19" fillId="0" borderId="16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188" fontId="30" fillId="0" borderId="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188" fontId="14" fillId="0" borderId="0" xfId="0" applyNumberFormat="1" applyFont="1" applyFill="1" applyBorder="1" applyAlignment="1">
      <alignment horizontal="center" vertical="center" wrapText="1"/>
    </xf>
    <xf numFmtId="188" fontId="14" fillId="0" borderId="0" xfId="0" applyNumberFormat="1" applyFont="1" applyFill="1" applyBorder="1" applyAlignment="1">
      <alignment wrapText="1"/>
    </xf>
    <xf numFmtId="188" fontId="20" fillId="0" borderId="0" xfId="0" applyNumberFormat="1" applyFont="1" applyFill="1" applyBorder="1" applyAlignment="1">
      <alignment horizontal="center" vertical="center" wrapText="1"/>
    </xf>
    <xf numFmtId="18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95" fontId="2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/>
    </xf>
    <xf numFmtId="195" fontId="4" fillId="0" borderId="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90" fontId="15" fillId="0" borderId="44" xfId="0" applyNumberFormat="1" applyFont="1" applyFill="1" applyBorder="1" applyAlignment="1">
      <alignment horizontal="center" vertical="center" wrapText="1"/>
    </xf>
    <xf numFmtId="190" fontId="15" fillId="0" borderId="2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 readingOrder="1"/>
    </xf>
    <xf numFmtId="0" fontId="4" fillId="0" borderId="23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w\Downloads\Hovtash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Ekamutner"/>
      <sheetName val="Gorcarnakan caxs"/>
      <sheetName val="Tntesagitakan "/>
      <sheetName val="Dificit"/>
      <sheetName val="Dificiti caxs"/>
    </sheetNames>
    <sheetDataSet>
      <sheetData sheetId="1">
        <row r="12">
          <cell r="E12">
            <v>5946.2</v>
          </cell>
          <cell r="F12">
            <v>0</v>
          </cell>
        </row>
        <row r="97">
          <cell r="F97">
            <v>0</v>
          </cell>
        </row>
      </sheetData>
      <sheetData sheetId="2">
        <row r="12">
          <cell r="F12">
            <v>5946.2</v>
          </cell>
          <cell r="G12">
            <v>5946.2</v>
          </cell>
          <cell r="H12">
            <v>0</v>
          </cell>
        </row>
        <row r="310">
          <cell r="F310">
            <v>673.2</v>
          </cell>
          <cell r="G310">
            <v>673.2</v>
          </cell>
          <cell r="H310">
            <v>0</v>
          </cell>
        </row>
      </sheetData>
      <sheetData sheetId="3">
        <row r="12">
          <cell r="D12">
            <v>5946.2</v>
          </cell>
          <cell r="E12">
            <v>5946.2</v>
          </cell>
          <cell r="F12">
            <v>0</v>
          </cell>
        </row>
        <row r="171">
          <cell r="D171">
            <v>673.2</v>
          </cell>
          <cell r="E171">
            <v>673.2</v>
          </cell>
          <cell r="F171">
            <v>0</v>
          </cell>
        </row>
      </sheetData>
      <sheetData sheetId="5">
        <row r="12">
          <cell r="D12">
            <v>0</v>
          </cell>
          <cell r="E12">
            <v>0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6384" width="9.140625" style="64" customWidth="1"/>
  </cols>
  <sheetData>
    <row r="2" spans="1:8" ht="20.25">
      <c r="A2" s="259" t="s">
        <v>695</v>
      </c>
      <c r="B2" s="259"/>
      <c r="C2" s="259"/>
      <c r="D2" s="259"/>
      <c r="E2" s="259"/>
      <c r="F2" s="259"/>
      <c r="G2" s="259"/>
      <c r="H2" s="259"/>
    </row>
    <row r="3" spans="1:5" ht="16.5">
      <c r="A3" s="260" t="s">
        <v>107</v>
      </c>
      <c r="B3" s="260"/>
      <c r="C3" s="260"/>
      <c r="D3" s="260"/>
      <c r="E3" s="260"/>
    </row>
    <row r="4" spans="1:9" ht="20.25">
      <c r="A4" s="65" t="s">
        <v>696</v>
      </c>
      <c r="B4" s="65"/>
      <c r="C4" s="65"/>
      <c r="D4" s="65"/>
      <c r="E4" s="65"/>
      <c r="F4" s="65"/>
      <c r="G4" s="65"/>
      <c r="H4" s="65"/>
      <c r="I4" s="66"/>
    </row>
    <row r="5" spans="1:6" ht="16.5">
      <c r="A5" s="258" t="s">
        <v>697</v>
      </c>
      <c r="B5" s="261"/>
      <c r="C5" s="261"/>
      <c r="D5" s="261"/>
      <c r="E5" s="261"/>
      <c r="F5" s="261"/>
    </row>
    <row r="6" ht="16.5">
      <c r="A6" s="67"/>
    </row>
    <row r="7" spans="1:8" ht="22.5">
      <c r="A7" s="262" t="s">
        <v>689</v>
      </c>
      <c r="B7" s="262"/>
      <c r="C7" s="262"/>
      <c r="D7" s="262"/>
      <c r="E7" s="262"/>
      <c r="F7" s="262"/>
      <c r="G7" s="262"/>
      <c r="H7" s="262"/>
    </row>
    <row r="8" spans="1:8" ht="20.25">
      <c r="A8" s="68"/>
      <c r="B8" s="68"/>
      <c r="C8" s="68"/>
      <c r="D8" s="68"/>
      <c r="E8" s="68"/>
      <c r="F8" s="68"/>
      <c r="G8" s="68"/>
      <c r="H8" s="68"/>
    </row>
    <row r="9" spans="1:9" ht="20.25">
      <c r="A9" s="69" t="s">
        <v>698</v>
      </c>
      <c r="B9" s="69"/>
      <c r="C9" s="69"/>
      <c r="D9" s="69"/>
      <c r="E9" s="69"/>
      <c r="F9" s="69"/>
      <c r="G9" s="69"/>
      <c r="H9" s="69"/>
      <c r="I9" s="69"/>
    </row>
    <row r="10" spans="1:9" ht="16.5">
      <c r="A10" s="258" t="s">
        <v>108</v>
      </c>
      <c r="B10" s="258"/>
      <c r="C10" s="258"/>
      <c r="D10" s="258"/>
      <c r="E10" s="258"/>
      <c r="F10" s="258"/>
      <c r="G10" s="258"/>
      <c r="H10" s="258"/>
      <c r="I10" s="258"/>
    </row>
    <row r="12" spans="1:10" ht="17.25">
      <c r="A12" s="70" t="s">
        <v>700</v>
      </c>
      <c r="B12" s="70"/>
      <c r="C12" s="70"/>
      <c r="D12" s="70"/>
      <c r="E12" s="70"/>
      <c r="F12" s="70"/>
      <c r="G12" s="70"/>
      <c r="H12" s="70"/>
      <c r="I12" s="70"/>
      <c r="J12" s="71"/>
    </row>
    <row r="13" spans="1:7" ht="16.5">
      <c r="A13" s="258" t="s">
        <v>109</v>
      </c>
      <c r="B13" s="258"/>
      <c r="C13" s="258"/>
      <c r="D13" s="258"/>
      <c r="E13" s="258"/>
      <c r="F13" s="258"/>
      <c r="G13" s="258"/>
    </row>
    <row r="14" spans="1:7" ht="16.5">
      <c r="A14" s="230"/>
      <c r="B14" s="230"/>
      <c r="C14" s="230"/>
      <c r="D14" s="230"/>
      <c r="E14" s="230"/>
      <c r="F14" s="230"/>
      <c r="G14" s="230"/>
    </row>
    <row r="15" spans="1:7" ht="16.5">
      <c r="A15" s="230"/>
      <c r="B15" s="230"/>
      <c r="C15" s="230"/>
      <c r="D15" s="230"/>
      <c r="E15" s="230"/>
      <c r="F15" s="230"/>
      <c r="G15" s="230"/>
    </row>
    <row r="17" spans="1:9" ht="20.25">
      <c r="A17" s="257" t="s">
        <v>699</v>
      </c>
      <c r="B17" s="257"/>
      <c r="C17" s="257"/>
      <c r="D17" s="257"/>
      <c r="E17" s="257"/>
      <c r="F17" s="257"/>
      <c r="G17" s="257"/>
      <c r="H17" s="257"/>
      <c r="I17" s="257"/>
    </row>
    <row r="18" spans="1:9" ht="16.5">
      <c r="A18" s="258" t="s">
        <v>110</v>
      </c>
      <c r="B18" s="258"/>
      <c r="C18" s="258"/>
      <c r="D18" s="258"/>
      <c r="E18" s="258"/>
      <c r="F18" s="258"/>
      <c r="G18" s="258"/>
      <c r="H18" s="258"/>
      <c r="I18" s="258"/>
    </row>
  </sheetData>
  <sheetProtection/>
  <mergeCells count="8">
    <mergeCell ref="A17:I17"/>
    <mergeCell ref="A18:I18"/>
    <mergeCell ref="A2:H2"/>
    <mergeCell ref="A3:E3"/>
    <mergeCell ref="A5:F5"/>
    <mergeCell ref="A7:H7"/>
    <mergeCell ref="A10:I10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17">
      <selection activeCell="A1" sqref="A1:F117"/>
    </sheetView>
  </sheetViews>
  <sheetFormatPr defaultColWidth="9.140625" defaultRowHeight="15"/>
  <cols>
    <col min="1" max="1" width="7.7109375" style="9" bestFit="1" customWidth="1"/>
    <col min="2" max="2" width="41.00390625" style="6" customWidth="1"/>
    <col min="3" max="3" width="8.7109375" style="9" customWidth="1"/>
    <col min="4" max="4" width="14.140625" style="7" customWidth="1"/>
    <col min="5" max="5" width="14.421875" style="63" customWidth="1"/>
    <col min="6" max="6" width="13.421875" style="63" customWidth="1"/>
    <col min="7" max="7" width="9.140625" style="8" customWidth="1"/>
    <col min="8" max="8" width="10.8515625" style="8" customWidth="1"/>
    <col min="9" max="9" width="11.8515625" style="8" customWidth="1"/>
    <col min="10" max="10" width="16.28125" style="8" customWidth="1"/>
    <col min="11" max="16384" width="9.140625" style="8" customWidth="1"/>
  </cols>
  <sheetData>
    <row r="1" spans="1:6" s="2" customFormat="1" ht="21" customHeight="1">
      <c r="A1" s="263" t="s">
        <v>111</v>
      </c>
      <c r="B1" s="263"/>
      <c r="C1" s="263"/>
      <c r="D1" s="263"/>
      <c r="E1" s="263"/>
      <c r="F1" s="263"/>
    </row>
    <row r="2" spans="1:6" s="3" customFormat="1" ht="18" customHeight="1">
      <c r="A2" s="257" t="s">
        <v>112</v>
      </c>
      <c r="B2" s="257"/>
      <c r="C2" s="257"/>
      <c r="D2" s="257"/>
      <c r="E2" s="257"/>
      <c r="F2" s="257"/>
    </row>
    <row r="3" spans="2:6" ht="27" customHeight="1" thickBot="1">
      <c r="B3" s="9"/>
      <c r="D3" s="5"/>
      <c r="E3" s="264" t="s">
        <v>113</v>
      </c>
      <c r="F3" s="264"/>
    </row>
    <row r="4" spans="1:6" ht="12.75" customHeight="1" thickBot="1">
      <c r="A4" s="265" t="s">
        <v>1</v>
      </c>
      <c r="B4" s="265" t="s">
        <v>2</v>
      </c>
      <c r="C4" s="265" t="s">
        <v>3</v>
      </c>
      <c r="D4" s="265" t="s">
        <v>4</v>
      </c>
      <c r="E4" s="73" t="s">
        <v>5</v>
      </c>
      <c r="F4" s="72"/>
    </row>
    <row r="5" spans="1:10" ht="29.25" customHeight="1" thickBot="1">
      <c r="A5" s="266"/>
      <c r="B5" s="266"/>
      <c r="C5" s="266"/>
      <c r="D5" s="266"/>
      <c r="E5" s="74" t="s">
        <v>6</v>
      </c>
      <c r="F5" s="75" t="s">
        <v>7</v>
      </c>
      <c r="H5" s="246"/>
      <c r="I5" s="247"/>
      <c r="J5" s="247"/>
    </row>
    <row r="6" spans="1:10" s="9" customFormat="1" ht="12.75">
      <c r="A6" s="11">
        <v>1</v>
      </c>
      <c r="B6" s="12">
        <v>2</v>
      </c>
      <c r="C6" s="13">
        <v>3</v>
      </c>
      <c r="D6" s="13">
        <v>4</v>
      </c>
      <c r="E6" s="13">
        <v>5</v>
      </c>
      <c r="F6" s="12">
        <v>6</v>
      </c>
      <c r="H6" s="33"/>
      <c r="I6" s="248"/>
      <c r="J6" s="248"/>
    </row>
    <row r="7" spans="1:10" s="5" customFormat="1" ht="42" customHeight="1">
      <c r="A7" s="14" t="s">
        <v>8</v>
      </c>
      <c r="B7" s="76" t="s">
        <v>114</v>
      </c>
      <c r="C7" s="15"/>
      <c r="D7" s="16">
        <f>SUM(D8,D46,D65)</f>
        <v>541459.85</v>
      </c>
      <c r="E7" s="16">
        <f>SUM(E8,E46,E65)</f>
        <v>541459.85</v>
      </c>
      <c r="F7" s="16">
        <f>SUM(F8,F46,F65)</f>
        <v>0</v>
      </c>
      <c r="H7" s="249"/>
      <c r="I7" s="249"/>
      <c r="J7" s="250"/>
    </row>
    <row r="8" spans="1:10" s="21" customFormat="1" ht="54" customHeight="1">
      <c r="A8" s="17" t="s">
        <v>9</v>
      </c>
      <c r="B8" s="18" t="s">
        <v>115</v>
      </c>
      <c r="C8" s="53">
        <v>7100</v>
      </c>
      <c r="D8" s="16">
        <f>SUM(D9,D12,D14,D36,D40)</f>
        <v>85680.25</v>
      </c>
      <c r="E8" s="16">
        <f>SUM(E9,E12,E14,E36,E40)</f>
        <v>85680.25</v>
      </c>
      <c r="F8" s="20" t="s">
        <v>10</v>
      </c>
      <c r="H8" s="249"/>
      <c r="I8" s="249"/>
      <c r="J8" s="250"/>
    </row>
    <row r="9" spans="1:10" s="21" customFormat="1" ht="42" customHeight="1">
      <c r="A9" s="17" t="s">
        <v>11</v>
      </c>
      <c r="B9" s="22" t="s">
        <v>12</v>
      </c>
      <c r="C9" s="23">
        <v>7131</v>
      </c>
      <c r="D9" s="24">
        <f>SUM(D10:D11)</f>
        <v>13700</v>
      </c>
      <c r="E9" s="24">
        <f>SUM(E10:E11)</f>
        <v>13700</v>
      </c>
      <c r="F9" s="20" t="s">
        <v>10</v>
      </c>
      <c r="H9" s="249"/>
      <c r="I9" s="249"/>
      <c r="J9" s="250"/>
    </row>
    <row r="10" spans="1:10" ht="50.25" customHeight="1">
      <c r="A10" s="25" t="s">
        <v>13</v>
      </c>
      <c r="B10" s="26" t="s">
        <v>116</v>
      </c>
      <c r="C10" s="27"/>
      <c r="D10" s="28">
        <f>SUM(E10:F10)</f>
        <v>10000</v>
      </c>
      <c r="E10" s="28">
        <v>10000</v>
      </c>
      <c r="F10" s="28" t="s">
        <v>10</v>
      </c>
      <c r="H10" s="251"/>
      <c r="I10" s="251"/>
      <c r="J10" s="250"/>
    </row>
    <row r="11" spans="1:10" ht="25.5">
      <c r="A11" s="29">
        <v>1112</v>
      </c>
      <c r="B11" s="26" t="s">
        <v>14</v>
      </c>
      <c r="C11" s="27"/>
      <c r="D11" s="28">
        <f>SUM(E11:F11)</f>
        <v>3700</v>
      </c>
      <c r="E11" s="28">
        <v>3700</v>
      </c>
      <c r="F11" s="28" t="s">
        <v>10</v>
      </c>
      <c r="H11" s="251"/>
      <c r="I11" s="251"/>
      <c r="J11" s="250"/>
    </row>
    <row r="12" spans="1:10" s="21" customFormat="1" ht="19.5" customHeight="1">
      <c r="A12" s="30">
        <v>1120</v>
      </c>
      <c r="B12" s="22" t="s">
        <v>15</v>
      </c>
      <c r="C12" s="23">
        <v>7136</v>
      </c>
      <c r="D12" s="24">
        <f>SUM(D13)</f>
        <v>52000</v>
      </c>
      <c r="E12" s="24">
        <f>SUM(E13)</f>
        <v>52000</v>
      </c>
      <c r="F12" s="20" t="s">
        <v>10</v>
      </c>
      <c r="H12" s="249"/>
      <c r="I12" s="249"/>
      <c r="J12" s="250"/>
    </row>
    <row r="13" spans="1:10" ht="45" customHeight="1">
      <c r="A13" s="25" t="s">
        <v>16</v>
      </c>
      <c r="B13" s="26" t="s">
        <v>117</v>
      </c>
      <c r="C13" s="27"/>
      <c r="D13" s="28">
        <f>SUM(E13:F13)</f>
        <v>52000</v>
      </c>
      <c r="E13" s="28">
        <v>52000</v>
      </c>
      <c r="F13" s="28" t="s">
        <v>10</v>
      </c>
      <c r="H13" s="251"/>
      <c r="I13" s="251"/>
      <c r="J13" s="250"/>
    </row>
    <row r="14" spans="1:10" s="21" customFormat="1" ht="38.25">
      <c r="A14" s="17" t="s">
        <v>17</v>
      </c>
      <c r="B14" s="22" t="s">
        <v>18</v>
      </c>
      <c r="C14" s="53">
        <v>7145</v>
      </c>
      <c r="D14" s="24">
        <f>SUM(D15)</f>
        <v>13180.25</v>
      </c>
      <c r="E14" s="24">
        <f>SUM(E15)</f>
        <v>13180.25</v>
      </c>
      <c r="F14" s="20" t="s">
        <v>10</v>
      </c>
      <c r="H14" s="249"/>
      <c r="I14" s="249"/>
      <c r="J14" s="249"/>
    </row>
    <row r="15" spans="1:10" ht="97.5" customHeight="1">
      <c r="A15" s="31" t="s">
        <v>19</v>
      </c>
      <c r="B15" s="32" t="s">
        <v>685</v>
      </c>
      <c r="C15" s="33">
        <v>7145</v>
      </c>
      <c r="D15" s="34">
        <f>D16+D19+D20+D21+D22+D23+D24+D25+D26+D27+D28+D29+D30+D31+D32+D33+D34+D35</f>
        <v>13180.25</v>
      </c>
      <c r="E15" s="34">
        <f>E16+E19+E20+E21+E22+E23+E24+E25+E26+E27+E28+E29+E30+E31+E32+E33+E34+E35</f>
        <v>13180.25</v>
      </c>
      <c r="F15" s="34" t="s">
        <v>10</v>
      </c>
      <c r="H15" s="252"/>
      <c r="I15" s="252"/>
      <c r="J15" s="250"/>
    </row>
    <row r="16" spans="1:10" s="5" customFormat="1" ht="85.5" customHeight="1">
      <c r="A16" s="31" t="s">
        <v>20</v>
      </c>
      <c r="B16" s="35" t="s">
        <v>686</v>
      </c>
      <c r="C16" s="36"/>
      <c r="D16" s="34">
        <f>SUM(D17:D18)</f>
        <v>174</v>
      </c>
      <c r="E16" s="34">
        <f>SUM(E17:E18)</f>
        <v>174</v>
      </c>
      <c r="F16" s="34" t="s">
        <v>10</v>
      </c>
      <c r="H16" s="253"/>
      <c r="I16" s="251"/>
      <c r="J16" s="250"/>
    </row>
    <row r="17" spans="1:10" s="5" customFormat="1" ht="36" customHeight="1">
      <c r="A17" s="25" t="s">
        <v>673</v>
      </c>
      <c r="B17" s="37" t="s">
        <v>671</v>
      </c>
      <c r="C17" s="27"/>
      <c r="D17" s="28">
        <f>E17</f>
        <v>150</v>
      </c>
      <c r="E17" s="28">
        <v>150</v>
      </c>
      <c r="F17" s="28" t="s">
        <v>10</v>
      </c>
      <c r="H17" s="252"/>
      <c r="I17" s="251"/>
      <c r="J17" s="250"/>
    </row>
    <row r="18" spans="1:10" s="5" customFormat="1" ht="30" customHeight="1">
      <c r="A18" s="25" t="s">
        <v>674</v>
      </c>
      <c r="B18" s="38" t="s">
        <v>672</v>
      </c>
      <c r="C18" s="27"/>
      <c r="D18" s="28">
        <f>E18</f>
        <v>24</v>
      </c>
      <c r="E18" s="28">
        <v>24</v>
      </c>
      <c r="F18" s="28" t="s">
        <v>10</v>
      </c>
      <c r="H18" s="252"/>
      <c r="I18" s="251"/>
      <c r="J18" s="250"/>
    </row>
    <row r="19" spans="1:10" s="5" customFormat="1" ht="117.75" customHeight="1">
      <c r="A19" s="25" t="s">
        <v>21</v>
      </c>
      <c r="B19" s="37" t="s">
        <v>675</v>
      </c>
      <c r="C19" s="27"/>
      <c r="D19" s="28">
        <f>E19</f>
        <v>12</v>
      </c>
      <c r="E19" s="28">
        <v>12</v>
      </c>
      <c r="F19" s="28" t="s">
        <v>10</v>
      </c>
      <c r="H19" s="252"/>
      <c r="I19" s="251"/>
      <c r="J19" s="250"/>
    </row>
    <row r="20" spans="1:10" s="5" customFormat="1" ht="43.5" customHeight="1">
      <c r="A20" s="39" t="s">
        <v>22</v>
      </c>
      <c r="B20" s="37" t="s">
        <v>676</v>
      </c>
      <c r="C20" s="27"/>
      <c r="D20" s="28">
        <f>SUM(E20:F20)</f>
        <v>30</v>
      </c>
      <c r="E20" s="28">
        <v>30</v>
      </c>
      <c r="F20" s="28" t="s">
        <v>10</v>
      </c>
      <c r="H20" s="252"/>
      <c r="I20" s="251"/>
      <c r="J20" s="250"/>
    </row>
    <row r="21" spans="1:10" s="5" customFormat="1" ht="71.25" customHeight="1">
      <c r="A21" s="25" t="s">
        <v>23</v>
      </c>
      <c r="B21" s="37" t="s">
        <v>670</v>
      </c>
      <c r="C21" s="27"/>
      <c r="D21" s="28">
        <f aca="true" t="shared" si="0" ref="D21:D35">E21</f>
        <v>1600</v>
      </c>
      <c r="E21" s="28">
        <v>1600</v>
      </c>
      <c r="F21" s="28" t="s">
        <v>10</v>
      </c>
      <c r="H21" s="252"/>
      <c r="I21" s="251"/>
      <c r="J21" s="250"/>
    </row>
    <row r="22" spans="1:10" s="5" customFormat="1" ht="103.5" customHeight="1">
      <c r="A22" s="29">
        <v>1136</v>
      </c>
      <c r="B22" s="37" t="s">
        <v>669</v>
      </c>
      <c r="C22" s="27"/>
      <c r="D22" s="28">
        <f t="shared" si="0"/>
        <v>300</v>
      </c>
      <c r="E22" s="28">
        <v>300</v>
      </c>
      <c r="F22" s="28" t="s">
        <v>10</v>
      </c>
      <c r="H22" s="252"/>
      <c r="I22" s="251"/>
      <c r="J22" s="250"/>
    </row>
    <row r="23" spans="1:10" s="5" customFormat="1" ht="69" customHeight="1">
      <c r="A23" s="29">
        <v>1137</v>
      </c>
      <c r="B23" s="236" t="s">
        <v>668</v>
      </c>
      <c r="C23" s="27"/>
      <c r="D23" s="28">
        <f t="shared" si="0"/>
        <v>400</v>
      </c>
      <c r="E23" s="28">
        <v>400</v>
      </c>
      <c r="F23" s="28" t="s">
        <v>10</v>
      </c>
      <c r="H23" s="252"/>
      <c r="I23" s="251"/>
      <c r="J23" s="250"/>
    </row>
    <row r="24" spans="1:10" s="5" customFormat="1" ht="51">
      <c r="A24" s="29">
        <v>1138</v>
      </c>
      <c r="B24" s="236" t="s">
        <v>667</v>
      </c>
      <c r="C24" s="27"/>
      <c r="D24" s="28">
        <f t="shared" si="0"/>
        <v>5152</v>
      </c>
      <c r="E24" s="28">
        <v>5152</v>
      </c>
      <c r="F24" s="28" t="s">
        <v>10</v>
      </c>
      <c r="H24" s="252"/>
      <c r="I24" s="251"/>
      <c r="J24" s="250"/>
    </row>
    <row r="25" spans="1:10" s="5" customFormat="1" ht="25.5">
      <c r="A25" s="40">
        <v>1139</v>
      </c>
      <c r="B25" s="236" t="s">
        <v>684</v>
      </c>
      <c r="C25" s="27"/>
      <c r="D25" s="239">
        <f t="shared" si="0"/>
        <v>1149.75</v>
      </c>
      <c r="E25" s="239">
        <v>1149.75</v>
      </c>
      <c r="F25" s="28" t="s">
        <v>10</v>
      </c>
      <c r="H25" s="252"/>
      <c r="I25" s="251"/>
      <c r="J25" s="250"/>
    </row>
    <row r="26" spans="1:10" s="5" customFormat="1" ht="76.5">
      <c r="A26" s="40">
        <v>1140</v>
      </c>
      <c r="B26" s="236" t="s">
        <v>683</v>
      </c>
      <c r="C26" s="27"/>
      <c r="D26" s="28">
        <f t="shared" si="0"/>
        <v>0</v>
      </c>
      <c r="E26" s="28">
        <v>0</v>
      </c>
      <c r="F26" s="28" t="s">
        <v>10</v>
      </c>
      <c r="H26" s="252"/>
      <c r="I26" s="251"/>
      <c r="J26" s="250"/>
    </row>
    <row r="27" spans="1:10" s="5" customFormat="1" ht="63.75">
      <c r="A27" s="40">
        <v>1141</v>
      </c>
      <c r="B27" s="237" t="s">
        <v>682</v>
      </c>
      <c r="C27" s="27"/>
      <c r="D27" s="28">
        <f t="shared" si="0"/>
        <v>420</v>
      </c>
      <c r="E27" s="28">
        <v>420</v>
      </c>
      <c r="F27" s="28" t="s">
        <v>10</v>
      </c>
      <c r="H27" s="252"/>
      <c r="I27" s="251"/>
      <c r="J27" s="250"/>
    </row>
    <row r="28" spans="1:10" s="5" customFormat="1" ht="68.25" customHeight="1">
      <c r="A28" s="40">
        <v>1142</v>
      </c>
      <c r="B28" s="236" t="s">
        <v>681</v>
      </c>
      <c r="C28" s="27"/>
      <c r="D28" s="28">
        <f t="shared" si="0"/>
        <v>0</v>
      </c>
      <c r="E28" s="28">
        <v>0</v>
      </c>
      <c r="F28" s="28" t="s">
        <v>10</v>
      </c>
      <c r="H28" s="252"/>
      <c r="I28" s="251"/>
      <c r="J28" s="250"/>
    </row>
    <row r="29" spans="1:10" s="5" customFormat="1" ht="33" customHeight="1">
      <c r="A29" s="40">
        <v>1143</v>
      </c>
      <c r="B29" s="236" t="s">
        <v>680</v>
      </c>
      <c r="C29" s="27"/>
      <c r="D29" s="28">
        <f t="shared" si="0"/>
        <v>3562.5</v>
      </c>
      <c r="E29" s="28">
        <v>3562.5</v>
      </c>
      <c r="F29" s="28" t="s">
        <v>10</v>
      </c>
      <c r="H29" s="252"/>
      <c r="I29" s="251"/>
      <c r="J29" s="250"/>
    </row>
    <row r="30" spans="1:10" s="5" customFormat="1" ht="90.75" customHeight="1">
      <c r="A30" s="40">
        <v>1144</v>
      </c>
      <c r="B30" s="237" t="s">
        <v>679</v>
      </c>
      <c r="C30" s="27"/>
      <c r="D30" s="28">
        <f t="shared" si="0"/>
        <v>50</v>
      </c>
      <c r="E30" s="28">
        <v>50</v>
      </c>
      <c r="F30" s="28" t="s">
        <v>10</v>
      </c>
      <c r="H30" s="252"/>
      <c r="I30" s="251"/>
      <c r="J30" s="250"/>
    </row>
    <row r="31" spans="1:10" s="5" customFormat="1" ht="66" customHeight="1">
      <c r="A31" s="40">
        <v>1145</v>
      </c>
      <c r="B31" s="237" t="s">
        <v>666</v>
      </c>
      <c r="C31" s="27"/>
      <c r="D31" s="28">
        <f t="shared" si="0"/>
        <v>30</v>
      </c>
      <c r="E31" s="28">
        <v>30</v>
      </c>
      <c r="F31" s="28" t="s">
        <v>10</v>
      </c>
      <c r="H31" s="252"/>
      <c r="I31" s="251"/>
      <c r="J31" s="250"/>
    </row>
    <row r="32" spans="1:10" s="5" customFormat="1" ht="66" customHeight="1">
      <c r="A32" s="40">
        <v>1146</v>
      </c>
      <c r="B32" s="237" t="s">
        <v>665</v>
      </c>
      <c r="C32" s="27"/>
      <c r="D32" s="28">
        <f t="shared" si="0"/>
        <v>0</v>
      </c>
      <c r="E32" s="28">
        <v>0</v>
      </c>
      <c r="F32" s="28" t="s">
        <v>10</v>
      </c>
      <c r="H32" s="252"/>
      <c r="I32" s="251"/>
      <c r="J32" s="250"/>
    </row>
    <row r="33" spans="1:10" s="5" customFormat="1" ht="39.75" customHeight="1">
      <c r="A33" s="231">
        <v>1147</v>
      </c>
      <c r="B33" s="237" t="s">
        <v>678</v>
      </c>
      <c r="C33" s="27"/>
      <c r="D33" s="28">
        <f t="shared" si="0"/>
        <v>0</v>
      </c>
      <c r="E33" s="28">
        <v>0</v>
      </c>
      <c r="F33" s="28" t="s">
        <v>10</v>
      </c>
      <c r="H33" s="252"/>
      <c r="I33" s="251"/>
      <c r="J33" s="250"/>
    </row>
    <row r="34" spans="1:10" s="5" customFormat="1" ht="57.75" customHeight="1">
      <c r="A34" s="231">
        <v>1148</v>
      </c>
      <c r="B34" s="237" t="s">
        <v>690</v>
      </c>
      <c r="C34" s="27"/>
      <c r="D34" s="28">
        <f t="shared" si="0"/>
        <v>300</v>
      </c>
      <c r="E34" s="28">
        <v>300</v>
      </c>
      <c r="F34" s="28" t="s">
        <v>10</v>
      </c>
      <c r="H34" s="252"/>
      <c r="I34" s="251"/>
      <c r="J34" s="250"/>
    </row>
    <row r="35" spans="1:10" s="5" customFormat="1" ht="21" customHeight="1">
      <c r="A35" s="40">
        <v>1149</v>
      </c>
      <c r="B35" s="237" t="s">
        <v>677</v>
      </c>
      <c r="C35" s="27"/>
      <c r="D35" s="28">
        <f t="shared" si="0"/>
        <v>0</v>
      </c>
      <c r="E35" s="28">
        <v>0</v>
      </c>
      <c r="F35" s="28" t="s">
        <v>10</v>
      </c>
      <c r="H35" s="252"/>
      <c r="I35" s="251"/>
      <c r="J35" s="250"/>
    </row>
    <row r="36" spans="1:10" s="21" customFormat="1" ht="38.25">
      <c r="A36" s="30">
        <v>1150</v>
      </c>
      <c r="B36" s="22" t="s">
        <v>24</v>
      </c>
      <c r="C36" s="23">
        <v>7146</v>
      </c>
      <c r="D36" s="24">
        <f>SUM(D37)</f>
        <v>6800</v>
      </c>
      <c r="E36" s="24">
        <f>SUM(E37)</f>
        <v>6800</v>
      </c>
      <c r="F36" s="20" t="s">
        <v>10</v>
      </c>
      <c r="H36" s="249"/>
      <c r="I36" s="249"/>
      <c r="J36" s="250"/>
    </row>
    <row r="37" spans="1:10" ht="38.25">
      <c r="A37" s="40">
        <v>1151</v>
      </c>
      <c r="B37" s="26" t="s">
        <v>25</v>
      </c>
      <c r="C37" s="27"/>
      <c r="D37" s="34">
        <f>SUM(D38,D39)</f>
        <v>6800</v>
      </c>
      <c r="E37" s="34">
        <f>SUM(E38,E39)</f>
        <v>6800</v>
      </c>
      <c r="F37" s="28" t="s">
        <v>10</v>
      </c>
      <c r="H37" s="253"/>
      <c r="I37" s="253"/>
      <c r="J37" s="250"/>
    </row>
    <row r="38" spans="1:10" s="5" customFormat="1" ht="114.75">
      <c r="A38" s="41">
        <v>1152</v>
      </c>
      <c r="B38" s="42" t="s">
        <v>26</v>
      </c>
      <c r="C38" s="13"/>
      <c r="D38" s="28">
        <f>SUM(E38:F38)</f>
        <v>3000</v>
      </c>
      <c r="E38" s="28">
        <v>3000</v>
      </c>
      <c r="F38" s="43" t="s">
        <v>10</v>
      </c>
      <c r="H38" s="252"/>
      <c r="I38" s="251"/>
      <c r="J38" s="250"/>
    </row>
    <row r="39" spans="1:10" s="5" customFormat="1" ht="102">
      <c r="A39" s="44">
        <v>1153</v>
      </c>
      <c r="B39" s="37" t="s">
        <v>27</v>
      </c>
      <c r="C39" s="27"/>
      <c r="D39" s="28">
        <f>SUM(E39:F39)</f>
        <v>3800</v>
      </c>
      <c r="E39" s="28">
        <v>3800</v>
      </c>
      <c r="F39" s="28" t="s">
        <v>10</v>
      </c>
      <c r="H39" s="252"/>
      <c r="I39" s="251"/>
      <c r="J39" s="250"/>
    </row>
    <row r="40" spans="1:10" s="21" customFormat="1" ht="25.5">
      <c r="A40" s="30">
        <v>1160</v>
      </c>
      <c r="B40" s="22" t="s">
        <v>28</v>
      </c>
      <c r="C40" s="19">
        <v>7161</v>
      </c>
      <c r="D40" s="24">
        <f>SUM(D41,D45)</f>
        <v>0</v>
      </c>
      <c r="E40" s="24">
        <f>SUM(E41,E45)</f>
        <v>0</v>
      </c>
      <c r="F40" s="20" t="s">
        <v>10</v>
      </c>
      <c r="H40" s="254"/>
      <c r="I40" s="254"/>
      <c r="J40" s="250"/>
    </row>
    <row r="41" spans="1:10" ht="90.75" customHeight="1">
      <c r="A41" s="40">
        <v>1161</v>
      </c>
      <c r="B41" s="32" t="s">
        <v>118</v>
      </c>
      <c r="C41" s="33"/>
      <c r="D41" s="34">
        <f>SUM(D42:D44)</f>
        <v>0</v>
      </c>
      <c r="E41" s="34">
        <f>SUM(E42:E44)</f>
        <v>0</v>
      </c>
      <c r="F41" s="34" t="s">
        <v>10</v>
      </c>
      <c r="H41" s="251"/>
      <c r="I41" s="251"/>
      <c r="J41" s="250"/>
    </row>
    <row r="42" spans="1:10" s="5" customFormat="1" ht="25.5">
      <c r="A42" s="45">
        <v>1162</v>
      </c>
      <c r="B42" s="37" t="s">
        <v>29</v>
      </c>
      <c r="C42" s="27"/>
      <c r="D42" s="28">
        <f>SUM(E42:F42)</f>
        <v>0</v>
      </c>
      <c r="E42" s="28">
        <v>0</v>
      </c>
      <c r="F42" s="28" t="s">
        <v>10</v>
      </c>
      <c r="H42" s="252"/>
      <c r="I42" s="252"/>
      <c r="J42" s="250"/>
    </row>
    <row r="43" spans="1:10" s="5" customFormat="1" ht="12.75">
      <c r="A43" s="45">
        <v>1163</v>
      </c>
      <c r="B43" s="46" t="s">
        <v>30</v>
      </c>
      <c r="C43" s="27"/>
      <c r="D43" s="28">
        <f>SUM(E43:F43)</f>
        <v>0</v>
      </c>
      <c r="E43" s="28">
        <v>0</v>
      </c>
      <c r="F43" s="28" t="s">
        <v>10</v>
      </c>
      <c r="H43" s="252"/>
      <c r="I43" s="252"/>
      <c r="J43" s="250"/>
    </row>
    <row r="44" spans="1:10" s="5" customFormat="1" ht="63.75">
      <c r="A44" s="45">
        <v>1164</v>
      </c>
      <c r="B44" s="46" t="s">
        <v>31</v>
      </c>
      <c r="C44" s="27"/>
      <c r="D44" s="28">
        <f>SUM(E44:F44)</f>
        <v>0</v>
      </c>
      <c r="E44" s="28">
        <v>0</v>
      </c>
      <c r="F44" s="28" t="s">
        <v>10</v>
      </c>
      <c r="H44" s="252"/>
      <c r="I44" s="252"/>
      <c r="J44" s="250"/>
    </row>
    <row r="45" spans="1:10" s="5" customFormat="1" ht="89.25">
      <c r="A45" s="45">
        <v>1165</v>
      </c>
      <c r="B45" s="32" t="s">
        <v>32</v>
      </c>
      <c r="C45" s="27"/>
      <c r="D45" s="28">
        <f>SUM(E45:F45)</f>
        <v>0</v>
      </c>
      <c r="E45" s="34">
        <v>0</v>
      </c>
      <c r="F45" s="28" t="s">
        <v>10</v>
      </c>
      <c r="H45" s="252"/>
      <c r="I45" s="252"/>
      <c r="J45" s="250"/>
    </row>
    <row r="46" spans="1:10" s="21" customFormat="1" ht="38.25">
      <c r="A46" s="30">
        <v>1200</v>
      </c>
      <c r="B46" s="22" t="s">
        <v>33</v>
      </c>
      <c r="C46" s="19">
        <v>7300</v>
      </c>
      <c r="D46" s="24">
        <f>SUM(D47,D49,D51,D53,D55,D62)</f>
        <v>381765.6</v>
      </c>
      <c r="E46" s="24">
        <f>SUM(E47,E49,E51,E53,E55,E62)</f>
        <v>381765.6</v>
      </c>
      <c r="F46" s="24">
        <f>SUM(F47,F49,F51,F53,F55,F62)</f>
        <v>0</v>
      </c>
      <c r="H46" s="249"/>
      <c r="I46" s="249"/>
      <c r="J46" s="250"/>
    </row>
    <row r="47" spans="1:10" s="21" customFormat="1" ht="51">
      <c r="A47" s="30">
        <v>1210</v>
      </c>
      <c r="B47" s="22" t="s">
        <v>34</v>
      </c>
      <c r="C47" s="23">
        <v>7311</v>
      </c>
      <c r="D47" s="47">
        <f>SUM(D48)</f>
        <v>0</v>
      </c>
      <c r="E47" s="47">
        <f>SUM(E48)</f>
        <v>0</v>
      </c>
      <c r="F47" s="20" t="s">
        <v>10</v>
      </c>
      <c r="H47" s="249"/>
      <c r="I47" s="255"/>
      <c r="J47" s="250"/>
    </row>
    <row r="48" spans="1:10" ht="86.25" customHeight="1">
      <c r="A48" s="29">
        <v>1211</v>
      </c>
      <c r="B48" s="32" t="s">
        <v>613</v>
      </c>
      <c r="C48" s="48"/>
      <c r="D48" s="28">
        <f>SUM(E48:F48)</f>
        <v>0</v>
      </c>
      <c r="E48" s="28">
        <v>0</v>
      </c>
      <c r="F48" s="28" t="s">
        <v>10</v>
      </c>
      <c r="H48" s="251"/>
      <c r="I48" s="251"/>
      <c r="J48" s="250"/>
    </row>
    <row r="49" spans="1:10" s="21" customFormat="1" ht="38.25">
      <c r="A49" s="30">
        <v>1220</v>
      </c>
      <c r="B49" s="22" t="s">
        <v>35</v>
      </c>
      <c r="C49" s="49">
        <v>7312</v>
      </c>
      <c r="D49" s="47">
        <f>SUM(D50)</f>
        <v>0</v>
      </c>
      <c r="E49" s="20" t="s">
        <v>10</v>
      </c>
      <c r="F49" s="47">
        <f>SUM(F50)</f>
        <v>0</v>
      </c>
      <c r="H49" s="255"/>
      <c r="I49" s="255"/>
      <c r="J49" s="250"/>
    </row>
    <row r="50" spans="1:10" ht="85.5" customHeight="1">
      <c r="A50" s="44">
        <v>1221</v>
      </c>
      <c r="B50" s="32" t="s">
        <v>119</v>
      </c>
      <c r="C50" s="48"/>
      <c r="D50" s="28">
        <f>SUM(E50:F50)</f>
        <v>0</v>
      </c>
      <c r="E50" s="28" t="s">
        <v>10</v>
      </c>
      <c r="F50" s="28">
        <v>0</v>
      </c>
      <c r="H50" s="251"/>
      <c r="I50" s="251"/>
      <c r="J50" s="250"/>
    </row>
    <row r="51" spans="1:10" s="21" customFormat="1" ht="45.75" customHeight="1">
      <c r="A51" s="30">
        <v>1230</v>
      </c>
      <c r="B51" s="22" t="s">
        <v>36</v>
      </c>
      <c r="C51" s="49">
        <v>7321</v>
      </c>
      <c r="D51" s="47">
        <f>SUM(D52)</f>
        <v>0</v>
      </c>
      <c r="E51" s="47">
        <f>SUM(E52)</f>
        <v>0</v>
      </c>
      <c r="F51" s="20" t="s">
        <v>10</v>
      </c>
      <c r="H51" s="255"/>
      <c r="I51" s="255"/>
      <c r="J51" s="250"/>
    </row>
    <row r="52" spans="1:10" ht="76.5">
      <c r="A52" s="29">
        <v>1231</v>
      </c>
      <c r="B52" s="26" t="s">
        <v>37</v>
      </c>
      <c r="C52" s="48"/>
      <c r="D52" s="28">
        <f>SUM(E52:F52)</f>
        <v>0</v>
      </c>
      <c r="E52" s="28">
        <v>0</v>
      </c>
      <c r="F52" s="28" t="s">
        <v>10</v>
      </c>
      <c r="H52" s="251"/>
      <c r="I52" s="251"/>
      <c r="J52" s="250"/>
    </row>
    <row r="53" spans="1:10" s="21" customFormat="1" ht="38.25">
      <c r="A53" s="50">
        <v>1240</v>
      </c>
      <c r="B53" s="51" t="s">
        <v>38</v>
      </c>
      <c r="C53" s="52">
        <v>7322</v>
      </c>
      <c r="D53" s="47">
        <f>SUM(D54)</f>
        <v>0</v>
      </c>
      <c r="E53" s="47" t="s">
        <v>10</v>
      </c>
      <c r="F53" s="47">
        <f>SUM(F54)</f>
        <v>0</v>
      </c>
      <c r="H53" s="255"/>
      <c r="I53" s="255"/>
      <c r="J53" s="250"/>
    </row>
    <row r="54" spans="1:10" ht="76.5">
      <c r="A54" s="29">
        <v>1241</v>
      </c>
      <c r="B54" s="26" t="s">
        <v>39</v>
      </c>
      <c r="C54" s="48"/>
      <c r="D54" s="28">
        <f>SUM(E54:F54)</f>
        <v>0</v>
      </c>
      <c r="E54" s="28" t="s">
        <v>10</v>
      </c>
      <c r="F54" s="28">
        <v>0</v>
      </c>
      <c r="H54" s="251"/>
      <c r="I54" s="251"/>
      <c r="J54" s="250"/>
    </row>
    <row r="55" spans="1:10" s="21" customFormat="1" ht="51" customHeight="1">
      <c r="A55" s="50">
        <v>1250</v>
      </c>
      <c r="B55" s="51" t="s">
        <v>40</v>
      </c>
      <c r="C55" s="53">
        <v>7331</v>
      </c>
      <c r="D55" s="54">
        <f>SUM(D56,D57,D60,D61)</f>
        <v>381765.6</v>
      </c>
      <c r="E55" s="54">
        <f>SUM(E56,E57,E60,E61)</f>
        <v>381765.6</v>
      </c>
      <c r="F55" s="47" t="s">
        <v>10</v>
      </c>
      <c r="H55" s="249"/>
      <c r="I55" s="249"/>
      <c r="J55" s="250"/>
    </row>
    <row r="56" spans="1:10" ht="51">
      <c r="A56" s="29">
        <v>1251</v>
      </c>
      <c r="B56" s="26" t="s">
        <v>41</v>
      </c>
      <c r="C56" s="27"/>
      <c r="D56" s="28">
        <f aca="true" t="shared" si="1" ref="D56:D61">SUM(E56:F56)</f>
        <v>381649.1</v>
      </c>
      <c r="E56" s="28">
        <v>381649.1</v>
      </c>
      <c r="F56" s="28" t="s">
        <v>10</v>
      </c>
      <c r="H56" s="251"/>
      <c r="I56" s="251"/>
      <c r="J56" s="250"/>
    </row>
    <row r="57" spans="1:10" ht="25.5">
      <c r="A57" s="29">
        <v>1254</v>
      </c>
      <c r="B57" s="26" t="s">
        <v>42</v>
      </c>
      <c r="C57" s="48"/>
      <c r="D57" s="28">
        <f t="shared" si="1"/>
        <v>116.5</v>
      </c>
      <c r="E57" s="28">
        <v>116.5</v>
      </c>
      <c r="F57" s="28" t="s">
        <v>10</v>
      </c>
      <c r="H57" s="253"/>
      <c r="I57" s="251"/>
      <c r="J57" s="250"/>
    </row>
    <row r="58" spans="1:10" ht="76.5">
      <c r="A58" s="29">
        <v>1255</v>
      </c>
      <c r="B58" s="37" t="s">
        <v>43</v>
      </c>
      <c r="C58" s="27"/>
      <c r="D58" s="28">
        <f t="shared" si="1"/>
        <v>0</v>
      </c>
      <c r="E58" s="28">
        <v>0</v>
      </c>
      <c r="F58" s="28" t="s">
        <v>10</v>
      </c>
      <c r="H58" s="251"/>
      <c r="I58" s="251"/>
      <c r="J58" s="250"/>
    </row>
    <row r="59" spans="1:10" ht="12.75">
      <c r="A59" s="29">
        <v>1256</v>
      </c>
      <c r="B59" s="38" t="s">
        <v>44</v>
      </c>
      <c r="C59" s="27"/>
      <c r="D59" s="28">
        <f t="shared" si="1"/>
        <v>0</v>
      </c>
      <c r="E59" s="28">
        <v>0</v>
      </c>
      <c r="F59" s="28" t="s">
        <v>10</v>
      </c>
      <c r="H59" s="251"/>
      <c r="I59" s="251"/>
      <c r="J59" s="250"/>
    </row>
    <row r="60" spans="1:10" ht="38.25">
      <c r="A60" s="29">
        <v>1257</v>
      </c>
      <c r="B60" s="26" t="s">
        <v>45</v>
      </c>
      <c r="C60" s="48"/>
      <c r="D60" s="28">
        <f t="shared" si="1"/>
        <v>0</v>
      </c>
      <c r="E60" s="28">
        <v>0</v>
      </c>
      <c r="F60" s="28" t="s">
        <v>10</v>
      </c>
      <c r="H60" s="251"/>
      <c r="I60" s="251"/>
      <c r="J60" s="250"/>
    </row>
    <row r="61" spans="1:10" ht="51">
      <c r="A61" s="29">
        <v>1258</v>
      </c>
      <c r="B61" s="26" t="s">
        <v>46</v>
      </c>
      <c r="C61" s="48"/>
      <c r="D61" s="28">
        <f t="shared" si="1"/>
        <v>0</v>
      </c>
      <c r="E61" s="28">
        <v>0</v>
      </c>
      <c r="F61" s="28" t="s">
        <v>10</v>
      </c>
      <c r="H61" s="251"/>
      <c r="I61" s="251"/>
      <c r="J61" s="250"/>
    </row>
    <row r="62" spans="1:10" s="21" customFormat="1" ht="51">
      <c r="A62" s="50">
        <v>1260</v>
      </c>
      <c r="B62" s="51" t="s">
        <v>47</v>
      </c>
      <c r="C62" s="53">
        <v>7332</v>
      </c>
      <c r="D62" s="24">
        <f>SUM(D63:D64)</f>
        <v>0</v>
      </c>
      <c r="E62" s="47" t="s">
        <v>10</v>
      </c>
      <c r="F62" s="24">
        <f>SUM(F63:F64)</f>
        <v>0</v>
      </c>
      <c r="H62" s="249"/>
      <c r="I62" s="249"/>
      <c r="J62" s="250"/>
    </row>
    <row r="63" spans="1:10" ht="51">
      <c r="A63" s="29">
        <v>1261</v>
      </c>
      <c r="B63" s="26" t="s">
        <v>48</v>
      </c>
      <c r="C63" s="48"/>
      <c r="D63" s="28">
        <f>SUM(E63:F63)</f>
        <v>0</v>
      </c>
      <c r="E63" s="28" t="s">
        <v>10</v>
      </c>
      <c r="F63" s="28">
        <v>0</v>
      </c>
      <c r="H63" s="251"/>
      <c r="I63" s="251"/>
      <c r="J63" s="250"/>
    </row>
    <row r="64" spans="1:10" ht="38.25">
      <c r="A64" s="29">
        <v>1262</v>
      </c>
      <c r="B64" s="26" t="s">
        <v>49</v>
      </c>
      <c r="C64" s="48"/>
      <c r="D64" s="28">
        <f>SUM(E64:F64)</f>
        <v>0</v>
      </c>
      <c r="E64" s="28" t="s">
        <v>10</v>
      </c>
      <c r="F64" s="28">
        <v>0</v>
      </c>
      <c r="H64" s="251"/>
      <c r="I64" s="251"/>
      <c r="J64" s="250"/>
    </row>
    <row r="65" spans="1:10" s="21" customFormat="1" ht="51">
      <c r="A65" s="55" t="s">
        <v>50</v>
      </c>
      <c r="B65" s="51" t="s">
        <v>51</v>
      </c>
      <c r="C65" s="53">
        <v>7400</v>
      </c>
      <c r="D65" s="24">
        <f>SUM(D66,D68,D70,D75,D79,D105,D108,D111,D114)</f>
        <v>74014</v>
      </c>
      <c r="E65" s="24">
        <f>SUM(E66,E68,E70,E75,E79,E105,E108,E111,E114)</f>
        <v>74014</v>
      </c>
      <c r="F65" s="24">
        <f>SUM(F66,F68,F70,F75,F79,F105,F108,F111,F114)</f>
        <v>0</v>
      </c>
      <c r="H65" s="249"/>
      <c r="I65" s="249"/>
      <c r="J65" s="250"/>
    </row>
    <row r="66" spans="1:10" s="21" customFormat="1" ht="25.5">
      <c r="A66" s="55" t="s">
        <v>52</v>
      </c>
      <c r="B66" s="51" t="s">
        <v>53</v>
      </c>
      <c r="C66" s="53">
        <v>7411</v>
      </c>
      <c r="D66" s="24">
        <f>SUM(D67)</f>
        <v>0</v>
      </c>
      <c r="E66" s="47" t="s">
        <v>10</v>
      </c>
      <c r="F66" s="24">
        <f>SUM(F67)</f>
        <v>0</v>
      </c>
      <c r="H66" s="254"/>
      <c r="I66" s="254"/>
      <c r="J66" s="250"/>
    </row>
    <row r="67" spans="1:10" ht="76.5">
      <c r="A67" s="25" t="s">
        <v>54</v>
      </c>
      <c r="B67" s="26" t="s">
        <v>55</v>
      </c>
      <c r="C67" s="48"/>
      <c r="D67" s="28">
        <f aca="true" t="shared" si="2" ref="D67:D74">SUM(E67:F67)</f>
        <v>0</v>
      </c>
      <c r="E67" s="28" t="s">
        <v>10</v>
      </c>
      <c r="F67" s="28">
        <v>0</v>
      </c>
      <c r="H67" s="251"/>
      <c r="I67" s="251"/>
      <c r="J67" s="250"/>
    </row>
    <row r="68" spans="1:10" s="21" customFormat="1" ht="12.75">
      <c r="A68" s="55" t="s">
        <v>56</v>
      </c>
      <c r="B68" s="51" t="s">
        <v>57</v>
      </c>
      <c r="C68" s="53">
        <v>7412</v>
      </c>
      <c r="D68" s="24">
        <f>SUM(D69)</f>
        <v>0</v>
      </c>
      <c r="E68" s="24">
        <f>SUM(E69)</f>
        <v>0</v>
      </c>
      <c r="F68" s="47" t="s">
        <v>10</v>
      </c>
      <c r="H68" s="249"/>
      <c r="I68" s="249"/>
      <c r="J68" s="250"/>
    </row>
    <row r="69" spans="1:10" ht="63.75">
      <c r="A69" s="25" t="s">
        <v>58</v>
      </c>
      <c r="B69" s="26" t="s">
        <v>59</v>
      </c>
      <c r="C69" s="48"/>
      <c r="D69" s="28">
        <f t="shared" si="2"/>
        <v>0</v>
      </c>
      <c r="E69" s="28">
        <v>0</v>
      </c>
      <c r="F69" s="28" t="s">
        <v>10</v>
      </c>
      <c r="H69" s="251"/>
      <c r="I69" s="251"/>
      <c r="J69" s="250"/>
    </row>
    <row r="70" spans="1:10" s="21" customFormat="1" ht="38.25">
      <c r="A70" s="55" t="s">
        <v>60</v>
      </c>
      <c r="B70" s="51" t="s">
        <v>61</v>
      </c>
      <c r="C70" s="53">
        <v>7415</v>
      </c>
      <c r="D70" s="24">
        <f>SUM(D71:D74)</f>
        <v>5668.299999999999</v>
      </c>
      <c r="E70" s="24">
        <f>SUM(E71:E74)</f>
        <v>5668.299999999999</v>
      </c>
      <c r="F70" s="47" t="s">
        <v>10</v>
      </c>
      <c r="H70" s="249"/>
      <c r="I70" s="249"/>
      <c r="J70" s="250"/>
    </row>
    <row r="71" spans="1:10" ht="44.25" customHeight="1">
      <c r="A71" s="25" t="s">
        <v>62</v>
      </c>
      <c r="B71" s="26" t="s">
        <v>612</v>
      </c>
      <c r="C71" s="48"/>
      <c r="D71" s="28">
        <f t="shared" si="2"/>
        <v>2994.1</v>
      </c>
      <c r="E71" s="28">
        <v>2994.1</v>
      </c>
      <c r="F71" s="28" t="s">
        <v>10</v>
      </c>
      <c r="H71" s="251"/>
      <c r="I71" s="251"/>
      <c r="J71" s="250"/>
    </row>
    <row r="72" spans="1:10" ht="38.25">
      <c r="A72" s="25" t="s">
        <v>63</v>
      </c>
      <c r="B72" s="26" t="s">
        <v>64</v>
      </c>
      <c r="C72" s="48"/>
      <c r="D72" s="28">
        <f t="shared" si="2"/>
        <v>0</v>
      </c>
      <c r="E72" s="28">
        <v>0</v>
      </c>
      <c r="F72" s="28" t="s">
        <v>10</v>
      </c>
      <c r="H72" s="251"/>
      <c r="I72" s="251"/>
      <c r="J72" s="250"/>
    </row>
    <row r="73" spans="1:10" ht="51">
      <c r="A73" s="25" t="s">
        <v>65</v>
      </c>
      <c r="B73" s="26" t="s">
        <v>66</v>
      </c>
      <c r="C73" s="48"/>
      <c r="D73" s="28">
        <f t="shared" si="2"/>
        <v>0</v>
      </c>
      <c r="E73" s="28">
        <v>0</v>
      </c>
      <c r="F73" s="28" t="s">
        <v>10</v>
      </c>
      <c r="H73" s="251"/>
      <c r="I73" s="251"/>
      <c r="J73" s="250"/>
    </row>
    <row r="74" spans="1:10" ht="22.5" customHeight="1">
      <c r="A74" s="39" t="s">
        <v>67</v>
      </c>
      <c r="B74" s="26" t="s">
        <v>68</v>
      </c>
      <c r="C74" s="48"/>
      <c r="D74" s="28">
        <f t="shared" si="2"/>
        <v>2674.2</v>
      </c>
      <c r="E74" s="28">
        <v>2674.2</v>
      </c>
      <c r="F74" s="28" t="s">
        <v>10</v>
      </c>
      <c r="H74" s="251"/>
      <c r="I74" s="251"/>
      <c r="J74" s="250"/>
    </row>
    <row r="75" spans="1:10" s="21" customFormat="1" ht="51">
      <c r="A75" s="55" t="s">
        <v>69</v>
      </c>
      <c r="B75" s="51" t="s">
        <v>70</v>
      </c>
      <c r="C75" s="53">
        <v>7421</v>
      </c>
      <c r="D75" s="24">
        <f>SUM(D76:D78)</f>
        <v>5354.1</v>
      </c>
      <c r="E75" s="24">
        <f>SUM(E76:E78)</f>
        <v>5354.1</v>
      </c>
      <c r="F75" s="47" t="s">
        <v>10</v>
      </c>
      <c r="H75" s="249"/>
      <c r="I75" s="254"/>
      <c r="J75" s="256"/>
    </row>
    <row r="76" spans="1:10" ht="127.5">
      <c r="A76" s="25" t="s">
        <v>71</v>
      </c>
      <c r="B76" s="26" t="s">
        <v>72</v>
      </c>
      <c r="C76" s="48"/>
      <c r="D76" s="28">
        <f>SUM(E76:F76)</f>
        <v>0</v>
      </c>
      <c r="E76" s="28">
        <v>0</v>
      </c>
      <c r="F76" s="28" t="s">
        <v>10</v>
      </c>
      <c r="H76" s="251"/>
      <c r="I76" s="251"/>
      <c r="J76" s="250"/>
    </row>
    <row r="77" spans="1:10" s="21" customFormat="1" ht="76.5">
      <c r="A77" s="25" t="s">
        <v>73</v>
      </c>
      <c r="B77" s="26" t="s">
        <v>74</v>
      </c>
      <c r="C77" s="27"/>
      <c r="D77" s="28">
        <f>SUM(E77:F77)</f>
        <v>5354.1</v>
      </c>
      <c r="E77" s="28">
        <v>5354.1</v>
      </c>
      <c r="F77" s="28" t="s">
        <v>10</v>
      </c>
      <c r="H77" s="251"/>
      <c r="I77" s="251"/>
      <c r="J77" s="250"/>
    </row>
    <row r="78" spans="1:10" s="21" customFormat="1" ht="76.5">
      <c r="A78" s="39" t="s">
        <v>75</v>
      </c>
      <c r="B78" s="56" t="s">
        <v>76</v>
      </c>
      <c r="C78" s="27"/>
      <c r="D78" s="28">
        <f>SUM(E78:F78)</f>
        <v>0</v>
      </c>
      <c r="E78" s="28">
        <v>0</v>
      </c>
      <c r="F78" s="28" t="s">
        <v>10</v>
      </c>
      <c r="H78" s="251"/>
      <c r="I78" s="251"/>
      <c r="J78" s="250"/>
    </row>
    <row r="79" spans="1:10" s="21" customFormat="1" ht="26.25" customHeight="1">
      <c r="A79" s="55" t="s">
        <v>77</v>
      </c>
      <c r="B79" s="51" t="s">
        <v>78</v>
      </c>
      <c r="C79" s="53">
        <v>7422</v>
      </c>
      <c r="D79" s="24">
        <f>D80+D103+D104</f>
        <v>62791.6</v>
      </c>
      <c r="E79" s="24">
        <f>E80+E103+E104</f>
        <v>62791.6</v>
      </c>
      <c r="F79" s="47" t="s">
        <v>10</v>
      </c>
      <c r="H79" s="249"/>
      <c r="I79" s="249"/>
      <c r="J79" s="250"/>
    </row>
    <row r="80" spans="1:10" s="21" customFormat="1" ht="29.25" customHeight="1">
      <c r="A80" s="25" t="s">
        <v>79</v>
      </c>
      <c r="B80" s="26" t="s">
        <v>614</v>
      </c>
      <c r="C80" s="51"/>
      <c r="D80" s="28">
        <f>SUM(D82,D83,D84,D85,D86,D87,D88,D92,D93,D94,D95,D96,D97,D98,D99,D100,D101,D102)</f>
        <v>62391.6</v>
      </c>
      <c r="E80" s="28">
        <f>SUM(E82,E83,E84,E85,E86,E87,E88,E92,E93,E94,E95,E96,E97,E98,E99,E100,E101,E102)</f>
        <v>62391.6</v>
      </c>
      <c r="F80" s="28" t="s">
        <v>10</v>
      </c>
      <c r="H80" s="254"/>
      <c r="I80" s="254"/>
      <c r="J80" s="250"/>
    </row>
    <row r="81" spans="1:10" s="21" customFormat="1" ht="19.5" customHeight="1">
      <c r="A81" s="25"/>
      <c r="B81" s="26" t="s">
        <v>317</v>
      </c>
      <c r="C81" s="51"/>
      <c r="D81" s="28"/>
      <c r="E81" s="28"/>
      <c r="F81" s="28"/>
      <c r="H81" s="254"/>
      <c r="I81" s="254"/>
      <c r="J81" s="250"/>
    </row>
    <row r="82" spans="1:10" ht="64.5" customHeight="1">
      <c r="A82" s="25" t="s">
        <v>646</v>
      </c>
      <c r="B82" s="26" t="s">
        <v>636</v>
      </c>
      <c r="C82" s="27"/>
      <c r="D82" s="28">
        <f aca="true" t="shared" si="3" ref="D82:D87">E82</f>
        <v>50</v>
      </c>
      <c r="E82" s="28">
        <v>50</v>
      </c>
      <c r="F82" s="28" t="s">
        <v>10</v>
      </c>
      <c r="H82" s="251"/>
      <c r="I82" s="251"/>
      <c r="J82" s="250"/>
    </row>
    <row r="83" spans="1:10" ht="146.25" customHeight="1">
      <c r="A83" s="25" t="s">
        <v>647</v>
      </c>
      <c r="B83" s="26" t="s">
        <v>634</v>
      </c>
      <c r="C83" s="27"/>
      <c r="D83" s="28">
        <f t="shared" si="3"/>
        <v>92</v>
      </c>
      <c r="E83" s="28">
        <v>92</v>
      </c>
      <c r="F83" s="28" t="s">
        <v>10</v>
      </c>
      <c r="H83" s="251"/>
      <c r="I83" s="251"/>
      <c r="J83" s="250"/>
    </row>
    <row r="84" spans="1:10" ht="64.5" customHeight="1">
      <c r="A84" s="25" t="s">
        <v>648</v>
      </c>
      <c r="B84" s="26" t="s">
        <v>633</v>
      </c>
      <c r="C84" s="27"/>
      <c r="D84" s="28">
        <f t="shared" si="3"/>
        <v>0</v>
      </c>
      <c r="E84" s="28">
        <v>0</v>
      </c>
      <c r="F84" s="28" t="s">
        <v>10</v>
      </c>
      <c r="H84" s="251"/>
      <c r="I84" s="251"/>
      <c r="J84" s="250"/>
    </row>
    <row r="85" spans="1:10" ht="69" customHeight="1">
      <c r="A85" s="25" t="s">
        <v>650</v>
      </c>
      <c r="B85" s="26" t="s">
        <v>632</v>
      </c>
      <c r="C85" s="27"/>
      <c r="D85" s="28">
        <f t="shared" si="3"/>
        <v>0</v>
      </c>
      <c r="E85" s="28">
        <v>0</v>
      </c>
      <c r="F85" s="28" t="s">
        <v>10</v>
      </c>
      <c r="H85" s="251"/>
      <c r="I85" s="251"/>
      <c r="J85" s="250"/>
    </row>
    <row r="86" spans="1:10" ht="38.25" customHeight="1">
      <c r="A86" s="25" t="s">
        <v>651</v>
      </c>
      <c r="B86" s="26" t="s">
        <v>631</v>
      </c>
      <c r="C86" s="27"/>
      <c r="D86" s="28">
        <f t="shared" si="3"/>
        <v>50</v>
      </c>
      <c r="E86" s="28">
        <v>50</v>
      </c>
      <c r="F86" s="28" t="s">
        <v>10</v>
      </c>
      <c r="H86" s="251"/>
      <c r="I86" s="251"/>
      <c r="J86" s="250"/>
    </row>
    <row r="87" spans="1:10" ht="38.25" customHeight="1">
      <c r="A87" s="25" t="s">
        <v>652</v>
      </c>
      <c r="B87" s="26" t="s">
        <v>635</v>
      </c>
      <c r="C87" s="27"/>
      <c r="D87" s="28">
        <f t="shared" si="3"/>
        <v>0</v>
      </c>
      <c r="E87" s="28">
        <v>0</v>
      </c>
      <c r="F87" s="28" t="s">
        <v>10</v>
      </c>
      <c r="H87" s="251"/>
      <c r="I87" s="251"/>
      <c r="J87" s="250"/>
    </row>
    <row r="88" spans="1:10" ht="27.75" customHeight="1">
      <c r="A88" s="25" t="s">
        <v>653</v>
      </c>
      <c r="B88" s="238" t="s">
        <v>630</v>
      </c>
      <c r="C88" s="27"/>
      <c r="D88" s="28">
        <f>SUM(D89:D91)</f>
        <v>23152</v>
      </c>
      <c r="E88" s="28">
        <f>SUM(E89:E91)</f>
        <v>23152</v>
      </c>
      <c r="F88" s="28" t="s">
        <v>10</v>
      </c>
      <c r="H88" s="251"/>
      <c r="I88" s="251"/>
      <c r="J88" s="250"/>
    </row>
    <row r="89" spans="1:10" ht="46.5" customHeight="1">
      <c r="A89" s="25"/>
      <c r="B89" s="26" t="s">
        <v>691</v>
      </c>
      <c r="C89" s="27"/>
      <c r="D89" s="28">
        <f aca="true" t="shared" si="4" ref="D89:D103">E89</f>
        <v>12672</v>
      </c>
      <c r="E89" s="28">
        <v>12672</v>
      </c>
      <c r="F89" s="28" t="s">
        <v>10</v>
      </c>
      <c r="H89" s="251"/>
      <c r="I89" s="251"/>
      <c r="J89" s="250"/>
    </row>
    <row r="90" spans="1:10" ht="70.5" customHeight="1">
      <c r="A90" s="25"/>
      <c r="B90" s="26" t="s">
        <v>692</v>
      </c>
      <c r="C90" s="27"/>
      <c r="D90" s="28">
        <f t="shared" si="4"/>
        <v>10480</v>
      </c>
      <c r="E90" s="28">
        <v>10480</v>
      </c>
      <c r="F90" s="28" t="s">
        <v>10</v>
      </c>
      <c r="H90" s="251"/>
      <c r="I90" s="251"/>
      <c r="J90" s="250"/>
    </row>
    <row r="91" spans="1:10" ht="29.25" customHeight="1">
      <c r="A91" s="25"/>
      <c r="B91" s="26" t="s">
        <v>693</v>
      </c>
      <c r="C91" s="27"/>
      <c r="D91" s="28">
        <f t="shared" si="4"/>
        <v>0</v>
      </c>
      <c r="E91" s="28">
        <v>0</v>
      </c>
      <c r="F91" s="28" t="s">
        <v>10</v>
      </c>
      <c r="H91" s="251"/>
      <c r="I91" s="251"/>
      <c r="J91" s="250"/>
    </row>
    <row r="92" spans="1:10" ht="81.75" customHeight="1">
      <c r="A92" s="25" t="s">
        <v>654</v>
      </c>
      <c r="B92" s="26" t="s">
        <v>645</v>
      </c>
      <c r="C92" s="27"/>
      <c r="D92" s="34">
        <f t="shared" si="4"/>
        <v>0</v>
      </c>
      <c r="E92" s="28">
        <v>0</v>
      </c>
      <c r="F92" s="28" t="s">
        <v>10</v>
      </c>
      <c r="H92" s="251"/>
      <c r="I92" s="251"/>
      <c r="J92" s="250"/>
    </row>
    <row r="93" spans="1:10" ht="51.75" customHeight="1">
      <c r="A93" s="25" t="s">
        <v>655</v>
      </c>
      <c r="B93" s="26" t="s">
        <v>639</v>
      </c>
      <c r="C93" s="27"/>
      <c r="D93" s="34">
        <f t="shared" si="4"/>
        <v>0</v>
      </c>
      <c r="E93" s="28">
        <v>0</v>
      </c>
      <c r="F93" s="28" t="s">
        <v>10</v>
      </c>
      <c r="H93" s="251"/>
      <c r="I93" s="251"/>
      <c r="J93" s="250"/>
    </row>
    <row r="94" spans="1:10" ht="90.75" customHeight="1">
      <c r="A94" s="25" t="s">
        <v>656</v>
      </c>
      <c r="B94" s="26" t="s">
        <v>637</v>
      </c>
      <c r="C94" s="27"/>
      <c r="D94" s="34">
        <f t="shared" si="4"/>
        <v>0</v>
      </c>
      <c r="E94" s="28">
        <v>0</v>
      </c>
      <c r="F94" s="28" t="s">
        <v>10</v>
      </c>
      <c r="H94" s="251"/>
      <c r="I94" s="251"/>
      <c r="J94" s="250"/>
    </row>
    <row r="95" spans="1:10" ht="156" customHeight="1">
      <c r="A95" s="25" t="s">
        <v>657</v>
      </c>
      <c r="B95" s="26" t="s">
        <v>638</v>
      </c>
      <c r="C95" s="27"/>
      <c r="D95" s="34">
        <f t="shared" si="4"/>
        <v>0</v>
      </c>
      <c r="E95" s="28">
        <v>0</v>
      </c>
      <c r="F95" s="28" t="s">
        <v>10</v>
      </c>
      <c r="H95" s="251"/>
      <c r="I95" s="251"/>
      <c r="J95" s="250"/>
    </row>
    <row r="96" spans="1:10" ht="54" customHeight="1">
      <c r="A96" s="25" t="s">
        <v>658</v>
      </c>
      <c r="B96" s="26" t="s">
        <v>640</v>
      </c>
      <c r="C96" s="27"/>
      <c r="D96" s="34">
        <f t="shared" si="4"/>
        <v>0</v>
      </c>
      <c r="E96" s="28">
        <v>0</v>
      </c>
      <c r="F96" s="28" t="s">
        <v>10</v>
      </c>
      <c r="H96" s="251"/>
      <c r="I96" s="251"/>
      <c r="J96" s="250"/>
    </row>
    <row r="97" spans="1:10" ht="87.75" customHeight="1">
      <c r="A97" s="25" t="s">
        <v>659</v>
      </c>
      <c r="B97" s="26" t="s">
        <v>641</v>
      </c>
      <c r="C97" s="27"/>
      <c r="D97" s="34">
        <f t="shared" si="4"/>
        <v>23100</v>
      </c>
      <c r="E97" s="28">
        <v>23100</v>
      </c>
      <c r="F97" s="28" t="s">
        <v>10</v>
      </c>
      <c r="H97" s="251"/>
      <c r="I97" s="251"/>
      <c r="J97" s="250"/>
    </row>
    <row r="98" spans="1:10" ht="105.75" customHeight="1">
      <c r="A98" s="25" t="s">
        <v>660</v>
      </c>
      <c r="B98" s="26" t="s">
        <v>642</v>
      </c>
      <c r="C98" s="27"/>
      <c r="D98" s="28">
        <f t="shared" si="4"/>
        <v>15622.6</v>
      </c>
      <c r="E98" s="28">
        <v>15622.6</v>
      </c>
      <c r="F98" s="28" t="s">
        <v>10</v>
      </c>
      <c r="H98" s="251"/>
      <c r="I98" s="251"/>
      <c r="J98" s="250"/>
    </row>
    <row r="99" spans="1:10" ht="103.5" customHeight="1">
      <c r="A99" s="25" t="s">
        <v>661</v>
      </c>
      <c r="B99" s="26" t="s">
        <v>643</v>
      </c>
      <c r="C99" s="27"/>
      <c r="D99" s="28">
        <f t="shared" si="4"/>
        <v>0</v>
      </c>
      <c r="E99" s="28">
        <v>0</v>
      </c>
      <c r="F99" s="28" t="s">
        <v>10</v>
      </c>
      <c r="H99" s="251"/>
      <c r="I99" s="251"/>
      <c r="J99" s="250"/>
    </row>
    <row r="100" spans="1:10" ht="66" customHeight="1">
      <c r="A100" s="25" t="s">
        <v>662</v>
      </c>
      <c r="B100" s="26" t="s">
        <v>644</v>
      </c>
      <c r="C100" s="27"/>
      <c r="D100" s="28">
        <f t="shared" si="4"/>
        <v>0</v>
      </c>
      <c r="E100" s="28">
        <v>0</v>
      </c>
      <c r="F100" s="28" t="s">
        <v>10</v>
      </c>
      <c r="H100" s="251"/>
      <c r="I100" s="251"/>
      <c r="J100" s="250"/>
    </row>
    <row r="101" spans="1:10" ht="24.75" customHeight="1">
      <c r="A101" s="25" t="s">
        <v>663</v>
      </c>
      <c r="B101" s="26" t="s">
        <v>629</v>
      </c>
      <c r="C101" s="27"/>
      <c r="D101" s="28">
        <f t="shared" si="4"/>
        <v>300</v>
      </c>
      <c r="E101" s="28">
        <v>300</v>
      </c>
      <c r="F101" s="28" t="s">
        <v>10</v>
      </c>
      <c r="H101" s="251"/>
      <c r="I101" s="251"/>
      <c r="J101" s="250"/>
    </row>
    <row r="102" spans="1:10" ht="30" customHeight="1">
      <c r="A102" s="25" t="s">
        <v>664</v>
      </c>
      <c r="B102" s="26" t="s">
        <v>628</v>
      </c>
      <c r="C102" s="27"/>
      <c r="D102" s="28">
        <f t="shared" si="4"/>
        <v>25</v>
      </c>
      <c r="E102" s="28">
        <v>25</v>
      </c>
      <c r="F102" s="28" t="s">
        <v>10</v>
      </c>
      <c r="H102" s="251"/>
      <c r="I102" s="251"/>
      <c r="J102" s="250"/>
    </row>
    <row r="103" spans="1:10" ht="43.5" customHeight="1">
      <c r="A103" s="25" t="s">
        <v>80</v>
      </c>
      <c r="B103" s="26" t="s">
        <v>649</v>
      </c>
      <c r="C103" s="27"/>
      <c r="D103" s="28">
        <f t="shared" si="4"/>
        <v>0</v>
      </c>
      <c r="E103" s="28">
        <v>0</v>
      </c>
      <c r="F103" s="28" t="s">
        <v>10</v>
      </c>
      <c r="H103" s="251"/>
      <c r="I103" s="251"/>
      <c r="J103" s="250"/>
    </row>
    <row r="104" spans="1:10" ht="27.75" customHeight="1">
      <c r="A104" s="25" t="s">
        <v>687</v>
      </c>
      <c r="B104" s="26" t="s">
        <v>688</v>
      </c>
      <c r="C104" s="27"/>
      <c r="D104" s="28">
        <f>E104</f>
        <v>400</v>
      </c>
      <c r="E104" s="28">
        <v>400</v>
      </c>
      <c r="F104" s="28" t="s">
        <v>10</v>
      </c>
      <c r="H104" s="251"/>
      <c r="I104" s="251"/>
      <c r="J104" s="250"/>
    </row>
    <row r="105" spans="1:10" s="21" customFormat="1" ht="25.5">
      <c r="A105" s="232" t="s">
        <v>81</v>
      </c>
      <c r="B105" s="233" t="s">
        <v>82</v>
      </c>
      <c r="C105" s="23">
        <v>7431</v>
      </c>
      <c r="D105" s="234">
        <f>SUM(D106:D107)</f>
        <v>200</v>
      </c>
      <c r="E105" s="234">
        <f>SUM(E106:E107)</f>
        <v>200</v>
      </c>
      <c r="F105" s="235" t="s">
        <v>10</v>
      </c>
      <c r="H105" s="249"/>
      <c r="I105" s="249"/>
      <c r="J105" s="250"/>
    </row>
    <row r="106" spans="1:10" ht="81" customHeight="1">
      <c r="A106" s="25" t="s">
        <v>83</v>
      </c>
      <c r="B106" s="32" t="s">
        <v>84</v>
      </c>
      <c r="C106" s="48"/>
      <c r="D106" s="28">
        <f>SUM(E106:F106)</f>
        <v>200</v>
      </c>
      <c r="E106" s="28">
        <v>200</v>
      </c>
      <c r="F106" s="28" t="s">
        <v>10</v>
      </c>
      <c r="H106" s="251"/>
      <c r="I106" s="251"/>
      <c r="J106" s="250"/>
    </row>
    <row r="107" spans="1:10" s="21" customFormat="1" ht="51">
      <c r="A107" s="25" t="s">
        <v>85</v>
      </c>
      <c r="B107" s="32" t="s">
        <v>86</v>
      </c>
      <c r="C107" s="48"/>
      <c r="D107" s="28">
        <f>SUM(E107:F107)</f>
        <v>0</v>
      </c>
      <c r="E107" s="28">
        <v>0</v>
      </c>
      <c r="F107" s="28" t="s">
        <v>10</v>
      </c>
      <c r="H107" s="254"/>
      <c r="I107" s="251"/>
      <c r="J107" s="250"/>
    </row>
    <row r="108" spans="1:10" s="21" customFormat="1" ht="48" customHeight="1">
      <c r="A108" s="55" t="s">
        <v>87</v>
      </c>
      <c r="B108" s="22" t="s">
        <v>88</v>
      </c>
      <c r="C108" s="23">
        <v>7441</v>
      </c>
      <c r="D108" s="24">
        <f>SUM(D109:D110)</f>
        <v>0</v>
      </c>
      <c r="E108" s="24">
        <f>SUM(E109:E110)</f>
        <v>0</v>
      </c>
      <c r="F108" s="20" t="s">
        <v>10</v>
      </c>
      <c r="H108" s="249"/>
      <c r="I108" s="249"/>
      <c r="J108" s="250"/>
    </row>
    <row r="109" spans="1:10" s="21" customFormat="1" ht="156.75" customHeight="1">
      <c r="A109" s="57" t="s">
        <v>89</v>
      </c>
      <c r="B109" s="26" t="s">
        <v>90</v>
      </c>
      <c r="C109" s="48"/>
      <c r="D109" s="28">
        <f>SUM(E109:F109)</f>
        <v>0</v>
      </c>
      <c r="E109" s="34"/>
      <c r="F109" s="28" t="s">
        <v>10</v>
      </c>
      <c r="H109" s="254"/>
      <c r="I109" s="254"/>
      <c r="J109" s="250"/>
    </row>
    <row r="110" spans="1:10" s="21" customFormat="1" ht="127.5">
      <c r="A110" s="39" t="s">
        <v>91</v>
      </c>
      <c r="B110" s="26" t="s">
        <v>92</v>
      </c>
      <c r="C110" s="58"/>
      <c r="D110" s="28">
        <f>SUM(E110:F110)</f>
        <v>0</v>
      </c>
      <c r="E110" s="34"/>
      <c r="F110" s="28" t="s">
        <v>10</v>
      </c>
      <c r="H110" s="254"/>
      <c r="I110" s="254"/>
      <c r="J110" s="250"/>
    </row>
    <row r="111" spans="1:10" s="21" customFormat="1" ht="26.25" customHeight="1">
      <c r="A111" s="17" t="s">
        <v>93</v>
      </c>
      <c r="B111" s="22" t="s">
        <v>94</v>
      </c>
      <c r="C111" s="23">
        <v>7442</v>
      </c>
      <c r="D111" s="24">
        <f>SUM(D112:D113)</f>
        <v>0</v>
      </c>
      <c r="E111" s="20" t="s">
        <v>10</v>
      </c>
      <c r="F111" s="24">
        <f>SUM(F112:F113)</f>
        <v>0</v>
      </c>
      <c r="H111" s="254"/>
      <c r="I111" s="254"/>
      <c r="J111" s="250"/>
    </row>
    <row r="112" spans="1:10" ht="171.75" customHeight="1">
      <c r="A112" s="25" t="s">
        <v>95</v>
      </c>
      <c r="B112" s="59" t="s">
        <v>96</v>
      </c>
      <c r="C112" s="48"/>
      <c r="D112" s="28">
        <f>SUM(E112:F112)</f>
        <v>0</v>
      </c>
      <c r="E112" s="28" t="s">
        <v>10</v>
      </c>
      <c r="F112" s="28"/>
      <c r="H112" s="251"/>
      <c r="I112" s="251"/>
      <c r="J112" s="250"/>
    </row>
    <row r="113" spans="1:10" s="21" customFormat="1" ht="143.25" customHeight="1">
      <c r="A113" s="25" t="s">
        <v>97</v>
      </c>
      <c r="B113" s="32" t="s">
        <v>98</v>
      </c>
      <c r="C113" s="48"/>
      <c r="D113" s="28">
        <f>SUM(E113:F113)</f>
        <v>0</v>
      </c>
      <c r="E113" s="28" t="s">
        <v>10</v>
      </c>
      <c r="F113" s="28"/>
      <c r="H113" s="254"/>
      <c r="I113" s="254"/>
      <c r="J113" s="250"/>
    </row>
    <row r="114" spans="1:10" s="21" customFormat="1" ht="25.5">
      <c r="A114" s="60" t="s">
        <v>99</v>
      </c>
      <c r="B114" s="22" t="s">
        <v>100</v>
      </c>
      <c r="C114" s="23">
        <v>7452</v>
      </c>
      <c r="D114" s="24">
        <f>SUM(D115,D117)</f>
        <v>0</v>
      </c>
      <c r="E114" s="24">
        <f>SUM(E115:E117)</f>
        <v>0</v>
      </c>
      <c r="F114" s="24">
        <f>SUM(F115:F117)</f>
        <v>0</v>
      </c>
      <c r="H114" s="249"/>
      <c r="I114" s="249"/>
      <c r="J114" s="250"/>
    </row>
    <row r="115" spans="1:10" ht="62.25" customHeight="1">
      <c r="A115" s="25" t="s">
        <v>101</v>
      </c>
      <c r="B115" s="32" t="s">
        <v>102</v>
      </c>
      <c r="C115" s="48"/>
      <c r="D115" s="28">
        <f>SUM(E115:F115)</f>
        <v>0</v>
      </c>
      <c r="E115" s="28" t="s">
        <v>10</v>
      </c>
      <c r="F115" s="28"/>
      <c r="H115" s="251"/>
      <c r="I115" s="251"/>
      <c r="J115" s="250"/>
    </row>
    <row r="116" spans="1:10" ht="50.25" customHeight="1">
      <c r="A116" s="25" t="s">
        <v>103</v>
      </c>
      <c r="B116" s="32" t="s">
        <v>104</v>
      </c>
      <c r="C116" s="48"/>
      <c r="D116" s="28">
        <f>SUM(E116:F116)</f>
        <v>0</v>
      </c>
      <c r="E116" s="28" t="s">
        <v>10</v>
      </c>
      <c r="F116" s="28"/>
      <c r="H116" s="251"/>
      <c r="I116" s="251"/>
      <c r="J116" s="250"/>
    </row>
    <row r="117" spans="1:10" ht="47.25" customHeight="1">
      <c r="A117" s="25" t="s">
        <v>105</v>
      </c>
      <c r="B117" s="26" t="s">
        <v>106</v>
      </c>
      <c r="C117" s="48"/>
      <c r="D117" s="28">
        <f>SUM(E117:F117)</f>
        <v>0</v>
      </c>
      <c r="E117" s="61"/>
      <c r="F117" s="61"/>
      <c r="H117" s="251"/>
      <c r="I117" s="251"/>
      <c r="J117" s="250"/>
    </row>
    <row r="118" spans="2:7" ht="12.75">
      <c r="B118" s="9"/>
      <c r="D118" s="9"/>
      <c r="E118" s="9"/>
      <c r="F118" s="9"/>
      <c r="G118" s="9"/>
    </row>
    <row r="119" spans="2:7" ht="12.75">
      <c r="B119" s="9"/>
      <c r="D119" s="9"/>
      <c r="E119" s="9"/>
      <c r="F119" s="9"/>
      <c r="G119" s="9"/>
    </row>
    <row r="120" spans="2:7" ht="12.75">
      <c r="B120" s="9"/>
      <c r="D120" s="9"/>
      <c r="E120" s="9"/>
      <c r="F120" s="9"/>
      <c r="G120" s="9"/>
    </row>
    <row r="121" spans="2:7" ht="12.75">
      <c r="B121" s="9"/>
      <c r="D121" s="9"/>
      <c r="E121" s="9"/>
      <c r="F121" s="9"/>
      <c r="G121" s="9"/>
    </row>
    <row r="122" spans="2:7" ht="12.75">
      <c r="B122" s="9"/>
      <c r="D122" s="9"/>
      <c r="E122" s="9"/>
      <c r="F122" s="9"/>
      <c r="G122" s="9"/>
    </row>
    <row r="123" spans="2:7" ht="12.75">
      <c r="B123" s="9"/>
      <c r="D123" s="9"/>
      <c r="E123" s="9"/>
      <c r="F123" s="9"/>
      <c r="G123" s="9"/>
    </row>
    <row r="124" spans="2:7" ht="12.75">
      <c r="B124" s="9"/>
      <c r="D124" s="9"/>
      <c r="E124" s="9"/>
      <c r="F124" s="9"/>
      <c r="G124" s="9"/>
    </row>
    <row r="125" spans="2:7" ht="12.75">
      <c r="B125" s="9"/>
      <c r="D125" s="9"/>
      <c r="E125" s="9"/>
      <c r="F125" s="9"/>
      <c r="G125" s="9"/>
    </row>
    <row r="126" spans="2:7" ht="12.75">
      <c r="B126" s="9"/>
      <c r="D126" s="9"/>
      <c r="E126" s="9"/>
      <c r="F126" s="9"/>
      <c r="G126" s="9"/>
    </row>
    <row r="127" spans="2:7" ht="12.75">
      <c r="B127" s="9"/>
      <c r="D127" s="9"/>
      <c r="E127" s="9"/>
      <c r="F127" s="9"/>
      <c r="G127" s="9"/>
    </row>
    <row r="128" spans="2:7" ht="12.75">
      <c r="B128" s="9"/>
      <c r="D128" s="9"/>
      <c r="E128" s="9"/>
      <c r="F128" s="9"/>
      <c r="G128" s="9"/>
    </row>
    <row r="129" spans="2:7" ht="12.75">
      <c r="B129" s="9"/>
      <c r="D129" s="9"/>
      <c r="E129" s="9"/>
      <c r="F129" s="9"/>
      <c r="G129" s="9"/>
    </row>
    <row r="130" spans="2:7" ht="12.75">
      <c r="B130" s="9"/>
      <c r="D130" s="9"/>
      <c r="E130" s="9"/>
      <c r="F130" s="9"/>
      <c r="G130" s="9"/>
    </row>
    <row r="131" spans="2:7" ht="12.75">
      <c r="B131" s="9"/>
      <c r="D131" s="9"/>
      <c r="E131" s="9"/>
      <c r="F131" s="9"/>
      <c r="G131" s="9"/>
    </row>
    <row r="132" spans="2:7" ht="12.75">
      <c r="B132" s="9"/>
      <c r="D132" s="9"/>
      <c r="E132" s="9"/>
      <c r="F132" s="9"/>
      <c r="G132" s="9"/>
    </row>
    <row r="133" spans="2:7" ht="12.75">
      <c r="B133" s="9"/>
      <c r="D133" s="9"/>
      <c r="E133" s="9"/>
      <c r="F133" s="9"/>
      <c r="G133" s="9"/>
    </row>
    <row r="134" spans="2:7" ht="12.75">
      <c r="B134" s="9"/>
      <c r="D134" s="9"/>
      <c r="E134" s="9"/>
      <c r="F134" s="9"/>
      <c r="G134" s="9"/>
    </row>
    <row r="135" spans="2:7" ht="12.75">
      <c r="B135" s="9"/>
      <c r="D135" s="9"/>
      <c r="E135" s="9"/>
      <c r="F135" s="9"/>
      <c r="G135" s="9"/>
    </row>
    <row r="136" spans="2:7" ht="12.75">
      <c r="B136" s="9"/>
      <c r="D136" s="9"/>
      <c r="E136" s="9"/>
      <c r="F136" s="9"/>
      <c r="G136" s="9"/>
    </row>
    <row r="137" spans="2:7" ht="12.75">
      <c r="B137" s="9"/>
      <c r="D137" s="9"/>
      <c r="E137" s="9"/>
      <c r="F137" s="9"/>
      <c r="G137" s="9"/>
    </row>
    <row r="138" spans="2:7" ht="12.75">
      <c r="B138" s="9"/>
      <c r="D138" s="9"/>
      <c r="E138" s="9"/>
      <c r="F138" s="9"/>
      <c r="G138" s="9"/>
    </row>
    <row r="139" spans="2:7" ht="12.75">
      <c r="B139" s="9"/>
      <c r="D139" s="9"/>
      <c r="E139" s="9"/>
      <c r="F139" s="9"/>
      <c r="G139" s="9"/>
    </row>
    <row r="140" spans="2:7" ht="12.75">
      <c r="B140" s="9"/>
      <c r="D140" s="9"/>
      <c r="E140" s="9"/>
      <c r="F140" s="9"/>
      <c r="G140" s="9"/>
    </row>
    <row r="141" spans="2:7" ht="12.75">
      <c r="B141" s="9"/>
      <c r="D141" s="9"/>
      <c r="E141" s="9"/>
      <c r="F141" s="9"/>
      <c r="G141" s="9"/>
    </row>
    <row r="142" spans="2:7" ht="12.75">
      <c r="B142" s="9"/>
      <c r="D142" s="9"/>
      <c r="E142" s="9"/>
      <c r="F142" s="9"/>
      <c r="G142" s="9"/>
    </row>
    <row r="143" spans="2:7" ht="12.75">
      <c r="B143" s="9"/>
      <c r="D143" s="9"/>
      <c r="E143" s="9"/>
      <c r="F143" s="9"/>
      <c r="G143" s="9"/>
    </row>
    <row r="144" spans="2:7" ht="12.75">
      <c r="B144" s="9"/>
      <c r="D144" s="9"/>
      <c r="E144" s="9"/>
      <c r="F144" s="9"/>
      <c r="G144" s="9"/>
    </row>
    <row r="145" spans="2:7" ht="12.75">
      <c r="B145" s="9"/>
      <c r="D145" s="9"/>
      <c r="E145" s="9"/>
      <c r="F145" s="9"/>
      <c r="G145" s="9"/>
    </row>
    <row r="146" spans="2:7" ht="12.75">
      <c r="B146" s="9"/>
      <c r="D146" s="9"/>
      <c r="E146" s="9"/>
      <c r="F146" s="9"/>
      <c r="G146" s="9"/>
    </row>
    <row r="147" spans="2:7" ht="12.75">
      <c r="B147" s="9"/>
      <c r="D147" s="9"/>
      <c r="E147" s="9"/>
      <c r="F147" s="9"/>
      <c r="G147" s="9"/>
    </row>
    <row r="148" spans="2:7" ht="12.75">
      <c r="B148" s="9"/>
      <c r="D148" s="9"/>
      <c r="E148" s="9"/>
      <c r="F148" s="9"/>
      <c r="G148" s="9"/>
    </row>
    <row r="149" spans="2:7" ht="12.75">
      <c r="B149" s="9"/>
      <c r="D149" s="9"/>
      <c r="E149" s="9"/>
      <c r="F149" s="9"/>
      <c r="G149" s="9"/>
    </row>
  </sheetData>
  <sheetProtection/>
  <protectedRanges>
    <protectedRange sqref="E48" name="Range7"/>
    <protectedRange sqref="F115:F117 E109:E110 E117 F112:F113 E107" name="Range4"/>
    <protectedRange sqref="F50 F54 E52 E42:E45" name="Range2"/>
    <protectedRange sqref="E18" name="Range1"/>
    <protectedRange sqref="E38:E39 E10:E11 F63:F64 E56 E17 E13 E76:E78 F67 E58:E61 E69 E106 E71:E74 E81:E87 E19:E35 E89:E104" name="Range3"/>
    <protectedRange sqref="E2:F2" name="Range8"/>
  </protectedRanges>
  <mergeCells count="7">
    <mergeCell ref="A1:F1"/>
    <mergeCell ref="A2:F2"/>
    <mergeCell ref="E3:F3"/>
    <mergeCell ref="A4:A5"/>
    <mergeCell ref="B4:B5"/>
    <mergeCell ref="C4:C5"/>
    <mergeCell ref="D4:D5"/>
  </mergeCells>
  <printOptions/>
  <pageMargins left="0.29" right="0.24" top="0.2" bottom="0.16" header="0.16" footer="0.1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6"/>
  <sheetViews>
    <sheetView zoomScalePageLayoutView="0" workbookViewId="0" topLeftCell="A239">
      <selection activeCell="B1" sqref="A1:H305"/>
    </sheetView>
  </sheetViews>
  <sheetFormatPr defaultColWidth="9.140625" defaultRowHeight="15"/>
  <cols>
    <col min="1" max="1" width="5.140625" style="127" customWidth="1"/>
    <col min="2" max="2" width="5.00390625" style="132" customWidth="1"/>
    <col min="3" max="3" width="5.28125" style="133" customWidth="1"/>
    <col min="4" max="4" width="4.57421875" style="134" customWidth="1"/>
    <col min="5" max="5" width="40.8515625" style="128" customWidth="1"/>
    <col min="6" max="6" width="15.00390625" style="80" customWidth="1"/>
    <col min="7" max="7" width="14.140625" style="80" customWidth="1"/>
    <col min="8" max="8" width="12.28125" style="80" customWidth="1"/>
    <col min="9" max="9" width="9.140625" style="80" customWidth="1"/>
    <col min="10" max="10" width="13.421875" style="80" customWidth="1"/>
    <col min="11" max="11" width="17.7109375" style="80" customWidth="1"/>
    <col min="12" max="12" width="17.28125" style="80" customWidth="1"/>
    <col min="13" max="16384" width="9.140625" style="80" customWidth="1"/>
  </cols>
  <sheetData>
    <row r="1" spans="1:9" s="1" customFormat="1" ht="17.25">
      <c r="A1" s="77"/>
      <c r="B1" s="267" t="s">
        <v>311</v>
      </c>
      <c r="C1" s="267"/>
      <c r="D1" s="267"/>
      <c r="E1" s="267"/>
      <c r="F1" s="267"/>
      <c r="G1" s="267"/>
      <c r="H1" s="267"/>
      <c r="I1" s="139"/>
    </row>
    <row r="2" spans="1:9" s="1" customFormat="1" ht="39" customHeight="1">
      <c r="A2" s="78"/>
      <c r="B2" s="268" t="s">
        <v>312</v>
      </c>
      <c r="C2" s="268"/>
      <c r="D2" s="268"/>
      <c r="E2" s="268"/>
      <c r="F2" s="268"/>
      <c r="G2" s="268"/>
      <c r="H2" s="268"/>
      <c r="I2" s="139"/>
    </row>
    <row r="3" spans="1:9" s="1" customFormat="1" ht="21.75" customHeight="1" thickBot="1">
      <c r="A3" s="79"/>
      <c r="B3" s="140"/>
      <c r="C3" s="140"/>
      <c r="D3" s="140"/>
      <c r="E3" s="140"/>
      <c r="F3" s="140"/>
      <c r="G3" s="64" t="s">
        <v>313</v>
      </c>
      <c r="H3" s="137"/>
      <c r="I3" s="139"/>
    </row>
    <row r="4" spans="1:12" s="82" customFormat="1" ht="50.25" customHeight="1">
      <c r="A4" s="269"/>
      <c r="B4" s="271"/>
      <c r="C4" s="273"/>
      <c r="D4" s="273"/>
      <c r="E4" s="275"/>
      <c r="F4" s="81" t="s">
        <v>120</v>
      </c>
      <c r="G4" s="135" t="s">
        <v>121</v>
      </c>
      <c r="H4" s="136"/>
      <c r="J4" s="86"/>
      <c r="K4" s="86"/>
      <c r="L4" s="86"/>
    </row>
    <row r="5" spans="1:8" s="86" customFormat="1" ht="33.75" customHeight="1" thickBot="1">
      <c r="A5" s="270"/>
      <c r="B5" s="272"/>
      <c r="C5" s="274"/>
      <c r="D5" s="274"/>
      <c r="E5" s="276"/>
      <c r="F5" s="83" t="s">
        <v>122</v>
      </c>
      <c r="G5" s="84" t="s">
        <v>123</v>
      </c>
      <c r="H5" s="85" t="s">
        <v>124</v>
      </c>
    </row>
    <row r="6" spans="1:8" s="94" customFormat="1" ht="15.75" thickBot="1">
      <c r="A6" s="87">
        <v>1</v>
      </c>
      <c r="B6" s="88">
        <v>2</v>
      </c>
      <c r="C6" s="88">
        <v>3</v>
      </c>
      <c r="D6" s="89">
        <v>4</v>
      </c>
      <c r="E6" s="90">
        <v>5</v>
      </c>
      <c r="F6" s="91">
        <v>6</v>
      </c>
      <c r="G6" s="92">
        <v>7</v>
      </c>
      <c r="H6" s="93">
        <v>8</v>
      </c>
    </row>
    <row r="7" spans="1:12" s="96" customFormat="1" ht="72" thickBot="1">
      <c r="A7" s="95">
        <v>2000</v>
      </c>
      <c r="B7" s="220" t="s">
        <v>125</v>
      </c>
      <c r="C7" s="221" t="s">
        <v>10</v>
      </c>
      <c r="D7" s="222" t="s">
        <v>10</v>
      </c>
      <c r="E7" s="219" t="s">
        <v>620</v>
      </c>
      <c r="F7" s="223">
        <f>SUM(F8,F43,F60,F86,F139,F159,F179,F208,F238,F269,F301)</f>
        <v>541459.9</v>
      </c>
      <c r="G7" s="223">
        <f>SUM(G8,G43,G60,G86,G139,G159,G179,G208,G238,G269,G301)</f>
        <v>541459.9</v>
      </c>
      <c r="H7" s="223">
        <f>SUM(H8,H43,H60,H86,H139,H159,H179,H208,H238,H269,H301)</f>
        <v>0</v>
      </c>
      <c r="J7" s="240"/>
      <c r="K7" s="240"/>
      <c r="L7" s="241"/>
    </row>
    <row r="8" spans="1:12" s="102" customFormat="1" ht="64.5" customHeight="1">
      <c r="A8" s="97">
        <v>2100</v>
      </c>
      <c r="B8" s="215" t="s">
        <v>126</v>
      </c>
      <c r="C8" s="216" t="s">
        <v>127</v>
      </c>
      <c r="D8" s="217" t="s">
        <v>127</v>
      </c>
      <c r="E8" s="209" t="s">
        <v>616</v>
      </c>
      <c r="F8" s="218">
        <f>SUM(F10,F15,F19,F24,F27,F30,F33,F36)</f>
        <v>100373.9</v>
      </c>
      <c r="G8" s="218">
        <f>SUM(G10,G15,G19,G24,G27,G30,G33,G36)</f>
        <v>98373.9</v>
      </c>
      <c r="H8" s="218">
        <f>SUM(H10,H15,H19,H24,H27,H30,H33,H36)</f>
        <v>2000</v>
      </c>
      <c r="J8" s="241"/>
      <c r="K8" s="241"/>
      <c r="L8" s="241"/>
    </row>
    <row r="9" spans="1:12" ht="18" customHeight="1">
      <c r="A9" s="97"/>
      <c r="B9" s="98"/>
      <c r="C9" s="99"/>
      <c r="D9" s="100"/>
      <c r="E9" s="103" t="s">
        <v>5</v>
      </c>
      <c r="F9" s="101"/>
      <c r="G9" s="104"/>
      <c r="H9" s="105"/>
      <c r="J9" s="242"/>
      <c r="K9" s="243"/>
      <c r="L9" s="243"/>
    </row>
    <row r="10" spans="1:12" s="110" customFormat="1" ht="51.75" customHeight="1">
      <c r="A10" s="106">
        <v>2110</v>
      </c>
      <c r="B10" s="98" t="s">
        <v>126</v>
      </c>
      <c r="C10" s="107" t="s">
        <v>128</v>
      </c>
      <c r="D10" s="108" t="s">
        <v>127</v>
      </c>
      <c r="E10" s="103" t="s">
        <v>129</v>
      </c>
      <c r="F10" s="109">
        <f>SUM(F12:F14)</f>
        <v>89618</v>
      </c>
      <c r="G10" s="109">
        <f>SUM(G12:G14)</f>
        <v>87618</v>
      </c>
      <c r="H10" s="109">
        <f>SUM(H12:H14)</f>
        <v>2000</v>
      </c>
      <c r="J10" s="242"/>
      <c r="K10" s="242"/>
      <c r="L10" s="241"/>
    </row>
    <row r="11" spans="1:12" s="110" customFormat="1" ht="12" customHeight="1">
      <c r="A11" s="106"/>
      <c r="B11" s="98"/>
      <c r="C11" s="107"/>
      <c r="D11" s="108"/>
      <c r="E11" s="103" t="s">
        <v>130</v>
      </c>
      <c r="F11" s="109"/>
      <c r="G11" s="111"/>
      <c r="H11" s="112"/>
      <c r="J11" s="244"/>
      <c r="K11" s="241"/>
      <c r="L11" s="241"/>
    </row>
    <row r="12" spans="1:12" ht="19.5" customHeight="1" thickBot="1">
      <c r="A12" s="106">
        <v>2111</v>
      </c>
      <c r="B12" s="98" t="s">
        <v>126</v>
      </c>
      <c r="C12" s="107" t="s">
        <v>128</v>
      </c>
      <c r="D12" s="108" t="s">
        <v>128</v>
      </c>
      <c r="E12" s="103" t="s">
        <v>131</v>
      </c>
      <c r="F12" s="113">
        <f>SUM(G12:H12)</f>
        <v>89618</v>
      </c>
      <c r="G12" s="114">
        <v>87618</v>
      </c>
      <c r="H12" s="115">
        <v>2000</v>
      </c>
      <c r="J12" s="242"/>
      <c r="K12" s="242"/>
      <c r="L12" s="241"/>
    </row>
    <row r="13" spans="1:12" ht="23.25" customHeight="1" hidden="1" thickBot="1">
      <c r="A13" s="106">
        <v>2112</v>
      </c>
      <c r="B13" s="98" t="s">
        <v>126</v>
      </c>
      <c r="C13" s="107" t="s">
        <v>128</v>
      </c>
      <c r="D13" s="108" t="s">
        <v>132</v>
      </c>
      <c r="E13" s="103" t="s">
        <v>133</v>
      </c>
      <c r="F13" s="113">
        <f>SUM(G13:H13)</f>
        <v>0</v>
      </c>
      <c r="G13" s="114">
        <v>0</v>
      </c>
      <c r="H13" s="115">
        <v>0</v>
      </c>
      <c r="J13" s="242"/>
      <c r="K13" s="242"/>
      <c r="L13" s="242"/>
    </row>
    <row r="14" spans="1:12" ht="18.75" customHeight="1" hidden="1" thickBot="1">
      <c r="A14" s="106">
        <v>2113</v>
      </c>
      <c r="B14" s="98" t="s">
        <v>126</v>
      </c>
      <c r="C14" s="107" t="s">
        <v>128</v>
      </c>
      <c r="D14" s="108" t="s">
        <v>134</v>
      </c>
      <c r="E14" s="103" t="s">
        <v>135</v>
      </c>
      <c r="F14" s="113">
        <f>SUM(G14:H14)</f>
        <v>0</v>
      </c>
      <c r="G14" s="114">
        <v>0</v>
      </c>
      <c r="H14" s="115">
        <v>0</v>
      </c>
      <c r="J14" s="242"/>
      <c r="K14" s="242"/>
      <c r="L14" s="242"/>
    </row>
    <row r="15" spans="1:12" ht="18.75" customHeight="1" hidden="1">
      <c r="A15" s="106">
        <v>2120</v>
      </c>
      <c r="B15" s="98" t="s">
        <v>126</v>
      </c>
      <c r="C15" s="107" t="s">
        <v>132</v>
      </c>
      <c r="D15" s="108" t="s">
        <v>127</v>
      </c>
      <c r="E15" s="103" t="s">
        <v>136</v>
      </c>
      <c r="F15" s="109">
        <f>SUM(F17:F18)</f>
        <v>0</v>
      </c>
      <c r="G15" s="109">
        <f>SUM(G17:G18)</f>
        <v>0</v>
      </c>
      <c r="H15" s="109">
        <f>SUM(H17:H18)</f>
        <v>0</v>
      </c>
      <c r="J15" s="242"/>
      <c r="K15" s="242"/>
      <c r="L15" s="242"/>
    </row>
    <row r="16" spans="1:12" s="110" customFormat="1" ht="12" customHeight="1" hidden="1">
      <c r="A16" s="106"/>
      <c r="B16" s="98"/>
      <c r="C16" s="107"/>
      <c r="D16" s="108"/>
      <c r="E16" s="103" t="s">
        <v>130</v>
      </c>
      <c r="F16" s="109"/>
      <c r="G16" s="111"/>
      <c r="H16" s="112"/>
      <c r="J16" s="244"/>
      <c r="K16" s="241"/>
      <c r="L16" s="241"/>
    </row>
    <row r="17" spans="1:12" ht="16.5" customHeight="1" hidden="1" thickBot="1">
      <c r="A17" s="106">
        <v>2121</v>
      </c>
      <c r="B17" s="98" t="s">
        <v>126</v>
      </c>
      <c r="C17" s="107" t="s">
        <v>132</v>
      </c>
      <c r="D17" s="108" t="s">
        <v>128</v>
      </c>
      <c r="E17" s="103" t="s">
        <v>137</v>
      </c>
      <c r="F17" s="113">
        <f>SUM(G17:H17)</f>
        <v>0</v>
      </c>
      <c r="G17" s="114">
        <v>0</v>
      </c>
      <c r="H17" s="115">
        <v>0</v>
      </c>
      <c r="J17" s="242"/>
      <c r="K17" s="242"/>
      <c r="L17" s="242"/>
    </row>
    <row r="18" spans="1:12" ht="24.75" customHeight="1" hidden="1" thickBot="1">
      <c r="A18" s="106">
        <v>2122</v>
      </c>
      <c r="B18" s="98" t="s">
        <v>126</v>
      </c>
      <c r="C18" s="107" t="s">
        <v>132</v>
      </c>
      <c r="D18" s="108" t="s">
        <v>132</v>
      </c>
      <c r="E18" s="103" t="s">
        <v>138</v>
      </c>
      <c r="F18" s="113">
        <f>SUM(G18:H18)</f>
        <v>0</v>
      </c>
      <c r="G18" s="114">
        <v>0</v>
      </c>
      <c r="H18" s="115">
        <v>0</v>
      </c>
      <c r="J18" s="242"/>
      <c r="K18" s="242"/>
      <c r="L18" s="242"/>
    </row>
    <row r="19" spans="1:12" ht="18" customHeight="1">
      <c r="A19" s="106">
        <v>2130</v>
      </c>
      <c r="B19" s="98" t="s">
        <v>126</v>
      </c>
      <c r="C19" s="107" t="s">
        <v>134</v>
      </c>
      <c r="D19" s="108" t="s">
        <v>127</v>
      </c>
      <c r="E19" s="103" t="s">
        <v>139</v>
      </c>
      <c r="F19" s="109">
        <f>SUM(F21:F23)</f>
        <v>7050.900000000001</v>
      </c>
      <c r="G19" s="109">
        <f>SUM(G21:G23)</f>
        <v>7050.900000000001</v>
      </c>
      <c r="H19" s="109">
        <f>SUM(H21:H23)</f>
        <v>0</v>
      </c>
      <c r="J19" s="245"/>
      <c r="K19" s="245"/>
      <c r="L19" s="241"/>
    </row>
    <row r="20" spans="1:12" s="110" customFormat="1" ht="10.5" customHeight="1">
      <c r="A20" s="106"/>
      <c r="B20" s="98"/>
      <c r="C20" s="107"/>
      <c r="D20" s="108"/>
      <c r="E20" s="103" t="s">
        <v>130</v>
      </c>
      <c r="F20" s="109"/>
      <c r="G20" s="111"/>
      <c r="H20" s="112"/>
      <c r="J20" s="244"/>
      <c r="K20" s="241"/>
      <c r="L20" s="241"/>
    </row>
    <row r="21" spans="1:12" ht="31.5" customHeight="1" hidden="1" thickBot="1">
      <c r="A21" s="106">
        <v>2131</v>
      </c>
      <c r="B21" s="98" t="s">
        <v>126</v>
      </c>
      <c r="C21" s="107" t="s">
        <v>134</v>
      </c>
      <c r="D21" s="108" t="s">
        <v>128</v>
      </c>
      <c r="E21" s="103" t="s">
        <v>140</v>
      </c>
      <c r="F21" s="113">
        <f>SUM(G21:H21)</f>
        <v>0</v>
      </c>
      <c r="G21" s="114">
        <v>0</v>
      </c>
      <c r="H21" s="115">
        <v>0</v>
      </c>
      <c r="J21" s="242"/>
      <c r="K21" s="242"/>
      <c r="L21" s="242"/>
    </row>
    <row r="22" spans="1:12" ht="14.25" customHeight="1" thickBot="1">
      <c r="A22" s="106">
        <v>2132</v>
      </c>
      <c r="B22" s="98" t="s">
        <v>126</v>
      </c>
      <c r="C22" s="107">
        <v>3</v>
      </c>
      <c r="D22" s="108">
        <v>2</v>
      </c>
      <c r="E22" s="103" t="s">
        <v>141</v>
      </c>
      <c r="F22" s="113">
        <f>SUM(G22:H22)</f>
        <v>1696.8</v>
      </c>
      <c r="G22" s="114">
        <v>1696.8</v>
      </c>
      <c r="H22" s="115">
        <v>0</v>
      </c>
      <c r="J22" s="242"/>
      <c r="K22" s="242"/>
      <c r="L22" s="241"/>
    </row>
    <row r="23" spans="1:12" ht="20.25" customHeight="1" thickBot="1">
      <c r="A23" s="106">
        <v>2133</v>
      </c>
      <c r="B23" s="98" t="s">
        <v>126</v>
      </c>
      <c r="C23" s="107">
        <v>3</v>
      </c>
      <c r="D23" s="108">
        <v>3</v>
      </c>
      <c r="E23" s="103" t="s">
        <v>142</v>
      </c>
      <c r="F23" s="113">
        <f>SUM(G23:H23)</f>
        <v>5354.1</v>
      </c>
      <c r="G23" s="114">
        <v>5354.1</v>
      </c>
      <c r="H23" s="115">
        <v>0</v>
      </c>
      <c r="J23" s="242"/>
      <c r="K23" s="242"/>
      <c r="L23" s="241"/>
    </row>
    <row r="24" spans="1:12" ht="12.75" customHeight="1" hidden="1">
      <c r="A24" s="106">
        <v>2140</v>
      </c>
      <c r="B24" s="98" t="s">
        <v>126</v>
      </c>
      <c r="C24" s="107">
        <v>4</v>
      </c>
      <c r="D24" s="108">
        <v>0</v>
      </c>
      <c r="E24" s="103" t="s">
        <v>143</v>
      </c>
      <c r="F24" s="109">
        <f>SUM(F26)</f>
        <v>0</v>
      </c>
      <c r="G24" s="109">
        <f>SUM(G26)</f>
        <v>0</v>
      </c>
      <c r="H24" s="109">
        <f>SUM(H26)</f>
        <v>0</v>
      </c>
      <c r="J24" s="242"/>
      <c r="K24" s="242"/>
      <c r="L24" s="242"/>
    </row>
    <row r="25" spans="1:12" s="110" customFormat="1" ht="10.5" customHeight="1" hidden="1">
      <c r="A25" s="106"/>
      <c r="B25" s="98"/>
      <c r="C25" s="107"/>
      <c r="D25" s="108"/>
      <c r="E25" s="103" t="s">
        <v>130</v>
      </c>
      <c r="F25" s="116"/>
      <c r="G25" s="116"/>
      <c r="H25" s="116"/>
      <c r="J25" s="244"/>
      <c r="K25" s="241"/>
      <c r="L25" s="241"/>
    </row>
    <row r="26" spans="1:12" ht="17.25" customHeight="1" hidden="1" thickBot="1">
      <c r="A26" s="106">
        <v>2141</v>
      </c>
      <c r="B26" s="98" t="s">
        <v>126</v>
      </c>
      <c r="C26" s="107">
        <v>4</v>
      </c>
      <c r="D26" s="108">
        <v>1</v>
      </c>
      <c r="E26" s="103" t="s">
        <v>144</v>
      </c>
      <c r="F26" s="113">
        <f>SUM(G26:H26)</f>
        <v>0</v>
      </c>
      <c r="G26" s="114">
        <v>0</v>
      </c>
      <c r="H26" s="115">
        <v>0</v>
      </c>
      <c r="J26" s="242"/>
      <c r="K26" s="242"/>
      <c r="L26" s="242"/>
    </row>
    <row r="27" spans="1:12" ht="24.75" customHeight="1" hidden="1">
      <c r="A27" s="106">
        <v>2150</v>
      </c>
      <c r="B27" s="98" t="s">
        <v>126</v>
      </c>
      <c r="C27" s="107">
        <v>5</v>
      </c>
      <c r="D27" s="108">
        <v>0</v>
      </c>
      <c r="E27" s="103" t="s">
        <v>145</v>
      </c>
      <c r="F27" s="109">
        <f>SUM(F29)</f>
        <v>0</v>
      </c>
      <c r="G27" s="109">
        <f>SUM(G29)</f>
        <v>0</v>
      </c>
      <c r="H27" s="109">
        <f>SUM(H29)</f>
        <v>0</v>
      </c>
      <c r="J27" s="242"/>
      <c r="K27" s="242"/>
      <c r="L27" s="242"/>
    </row>
    <row r="28" spans="1:12" s="110" customFormat="1" ht="10.5" customHeight="1" hidden="1">
      <c r="A28" s="106"/>
      <c r="B28" s="98"/>
      <c r="C28" s="107"/>
      <c r="D28" s="108"/>
      <c r="E28" s="103" t="s">
        <v>130</v>
      </c>
      <c r="F28" s="116"/>
      <c r="G28" s="116"/>
      <c r="H28" s="116"/>
      <c r="J28" s="244"/>
      <c r="K28" s="241"/>
      <c r="L28" s="241"/>
    </row>
    <row r="29" spans="1:12" ht="27.75" customHeight="1" hidden="1" thickBot="1">
      <c r="A29" s="106">
        <v>2151</v>
      </c>
      <c r="B29" s="98" t="s">
        <v>126</v>
      </c>
      <c r="C29" s="107">
        <v>5</v>
      </c>
      <c r="D29" s="108">
        <v>1</v>
      </c>
      <c r="E29" s="103" t="s">
        <v>146</v>
      </c>
      <c r="F29" s="113">
        <f>SUM(G29:H29)</f>
        <v>0</v>
      </c>
      <c r="G29" s="114">
        <v>0</v>
      </c>
      <c r="H29" s="115">
        <v>0</v>
      </c>
      <c r="J29" s="242"/>
      <c r="K29" s="242"/>
      <c r="L29" s="242"/>
    </row>
    <row r="30" spans="1:12" ht="26.25" customHeight="1">
      <c r="A30" s="106">
        <v>2160</v>
      </c>
      <c r="B30" s="98" t="s">
        <v>126</v>
      </c>
      <c r="C30" s="107">
        <v>6</v>
      </c>
      <c r="D30" s="108">
        <v>0</v>
      </c>
      <c r="E30" s="103" t="s">
        <v>147</v>
      </c>
      <c r="F30" s="109">
        <f>SUM(F32)</f>
        <v>3705</v>
      </c>
      <c r="G30" s="109">
        <f>SUM(G32)</f>
        <v>3705</v>
      </c>
      <c r="H30" s="109">
        <f>SUM(H32)</f>
        <v>0</v>
      </c>
      <c r="J30" s="242"/>
      <c r="K30" s="242"/>
      <c r="L30" s="241"/>
    </row>
    <row r="31" spans="1:12" s="110" customFormat="1" ht="10.5" customHeight="1">
      <c r="A31" s="106"/>
      <c r="B31" s="98"/>
      <c r="C31" s="107"/>
      <c r="D31" s="108"/>
      <c r="E31" s="103" t="s">
        <v>130</v>
      </c>
      <c r="F31" s="116"/>
      <c r="G31" s="116"/>
      <c r="H31" s="116"/>
      <c r="J31" s="244"/>
      <c r="K31" s="241"/>
      <c r="L31" s="241"/>
    </row>
    <row r="32" spans="1:12" ht="28.5" customHeight="1" thickBot="1">
      <c r="A32" s="106">
        <v>2161</v>
      </c>
      <c r="B32" s="98" t="s">
        <v>126</v>
      </c>
      <c r="C32" s="107">
        <v>6</v>
      </c>
      <c r="D32" s="108">
        <v>1</v>
      </c>
      <c r="E32" s="103" t="s">
        <v>148</v>
      </c>
      <c r="F32" s="113">
        <f>SUM(G32:H32)</f>
        <v>3705</v>
      </c>
      <c r="G32" s="114">
        <v>3705</v>
      </c>
      <c r="H32" s="115">
        <v>0</v>
      </c>
      <c r="J32" s="242"/>
      <c r="K32" s="242"/>
      <c r="L32" s="241"/>
    </row>
    <row r="33" spans="1:12" ht="15" hidden="1">
      <c r="A33" s="106">
        <v>2170</v>
      </c>
      <c r="B33" s="98" t="s">
        <v>126</v>
      </c>
      <c r="C33" s="107">
        <v>7</v>
      </c>
      <c r="D33" s="108">
        <v>0</v>
      </c>
      <c r="E33" s="103" t="s">
        <v>149</v>
      </c>
      <c r="F33" s="109">
        <f>SUM(F35)</f>
        <v>0</v>
      </c>
      <c r="G33" s="109">
        <f>SUM(G35)</f>
        <v>0</v>
      </c>
      <c r="H33" s="109">
        <f>SUM(H35)</f>
        <v>0</v>
      </c>
      <c r="J33" s="242"/>
      <c r="K33" s="242"/>
      <c r="L33" s="242"/>
    </row>
    <row r="34" spans="1:12" s="110" customFormat="1" ht="15" hidden="1">
      <c r="A34" s="106"/>
      <c r="B34" s="98"/>
      <c r="C34" s="107"/>
      <c r="D34" s="108"/>
      <c r="E34" s="103" t="s">
        <v>130</v>
      </c>
      <c r="F34" s="116"/>
      <c r="G34" s="116"/>
      <c r="H34" s="116"/>
      <c r="J34" s="244"/>
      <c r="K34" s="241"/>
      <c r="L34" s="241"/>
    </row>
    <row r="35" spans="1:12" ht="15.75" hidden="1" thickBot="1">
      <c r="A35" s="106">
        <v>2171</v>
      </c>
      <c r="B35" s="98" t="s">
        <v>126</v>
      </c>
      <c r="C35" s="107">
        <v>7</v>
      </c>
      <c r="D35" s="108">
        <v>1</v>
      </c>
      <c r="E35" s="103" t="s">
        <v>149</v>
      </c>
      <c r="F35" s="113">
        <f>SUM(G35:H35)</f>
        <v>0</v>
      </c>
      <c r="G35" s="114">
        <v>0</v>
      </c>
      <c r="H35" s="115">
        <v>0</v>
      </c>
      <c r="J35" s="242"/>
      <c r="K35" s="242"/>
      <c r="L35" s="242"/>
    </row>
    <row r="36" spans="1:12" ht="36" hidden="1">
      <c r="A36" s="106">
        <v>2180</v>
      </c>
      <c r="B36" s="98" t="s">
        <v>126</v>
      </c>
      <c r="C36" s="107">
        <v>8</v>
      </c>
      <c r="D36" s="108">
        <v>0</v>
      </c>
      <c r="E36" s="103" t="s">
        <v>150</v>
      </c>
      <c r="F36" s="109">
        <f>SUM(F38)</f>
        <v>0</v>
      </c>
      <c r="G36" s="109">
        <f>SUM(G38)</f>
        <v>0</v>
      </c>
      <c r="H36" s="109">
        <f>SUM(H38)</f>
        <v>0</v>
      </c>
      <c r="J36" s="242"/>
      <c r="K36" s="242"/>
      <c r="L36" s="242"/>
    </row>
    <row r="37" spans="1:12" s="110" customFormat="1" ht="15" hidden="1">
      <c r="A37" s="106"/>
      <c r="B37" s="98"/>
      <c r="C37" s="107"/>
      <c r="D37" s="108"/>
      <c r="E37" s="103" t="s">
        <v>130</v>
      </c>
      <c r="F37" s="109"/>
      <c r="G37" s="111"/>
      <c r="H37" s="112"/>
      <c r="J37" s="244"/>
      <c r="K37" s="241"/>
      <c r="L37" s="241"/>
    </row>
    <row r="38" spans="1:12" ht="36" hidden="1">
      <c r="A38" s="106">
        <v>2181</v>
      </c>
      <c r="B38" s="98" t="s">
        <v>126</v>
      </c>
      <c r="C38" s="107">
        <v>8</v>
      </c>
      <c r="D38" s="108">
        <v>1</v>
      </c>
      <c r="E38" s="103" t="s">
        <v>150</v>
      </c>
      <c r="F38" s="109">
        <f>SUM(F40:F41)</f>
        <v>0</v>
      </c>
      <c r="G38" s="109">
        <f>SUM(G40:G41)</f>
        <v>0</v>
      </c>
      <c r="H38" s="109">
        <f>SUM(H40:H41)</f>
        <v>0</v>
      </c>
      <c r="J38" s="242"/>
      <c r="K38" s="242"/>
      <c r="L38" s="242"/>
    </row>
    <row r="39" spans="1:12" ht="15" hidden="1">
      <c r="A39" s="106"/>
      <c r="B39" s="98"/>
      <c r="C39" s="107"/>
      <c r="D39" s="108"/>
      <c r="E39" s="117" t="s">
        <v>130</v>
      </c>
      <c r="F39" s="109"/>
      <c r="G39" s="111"/>
      <c r="H39" s="112"/>
      <c r="J39" s="242"/>
      <c r="K39" s="242"/>
      <c r="L39" s="242"/>
    </row>
    <row r="40" spans="1:12" ht="15.75" hidden="1" thickBot="1">
      <c r="A40" s="106">
        <v>2182</v>
      </c>
      <c r="B40" s="98" t="s">
        <v>126</v>
      </c>
      <c r="C40" s="107">
        <v>8</v>
      </c>
      <c r="D40" s="108">
        <v>1</v>
      </c>
      <c r="E40" s="117" t="s">
        <v>151</v>
      </c>
      <c r="F40" s="113">
        <f>SUM(G40:H40)</f>
        <v>0</v>
      </c>
      <c r="G40" s="114">
        <v>0</v>
      </c>
      <c r="H40" s="115">
        <v>0</v>
      </c>
      <c r="J40" s="242"/>
      <c r="K40" s="242"/>
      <c r="L40" s="242"/>
    </row>
    <row r="41" spans="1:12" ht="24.75" hidden="1" thickBot="1">
      <c r="A41" s="106">
        <v>2183</v>
      </c>
      <c r="B41" s="98" t="s">
        <v>126</v>
      </c>
      <c r="C41" s="107">
        <v>8</v>
      </c>
      <c r="D41" s="108">
        <v>1</v>
      </c>
      <c r="E41" s="117" t="s">
        <v>152</v>
      </c>
      <c r="F41" s="113">
        <f>SUM(G41:H41)</f>
        <v>0</v>
      </c>
      <c r="G41" s="114">
        <v>0</v>
      </c>
      <c r="H41" s="115">
        <v>0</v>
      </c>
      <c r="J41" s="242"/>
      <c r="K41" s="242"/>
      <c r="L41" s="242"/>
    </row>
    <row r="42" spans="1:12" ht="15" hidden="1">
      <c r="A42" s="106">
        <v>2185</v>
      </c>
      <c r="B42" s="98" t="s">
        <v>126</v>
      </c>
      <c r="C42" s="107">
        <v>8</v>
      </c>
      <c r="D42" s="108">
        <v>1</v>
      </c>
      <c r="E42" s="117"/>
      <c r="F42" s="109"/>
      <c r="G42" s="111"/>
      <c r="H42" s="112"/>
      <c r="J42" s="242"/>
      <c r="K42" s="242"/>
      <c r="L42" s="242"/>
    </row>
    <row r="43" spans="1:12" s="102" customFormat="1" ht="40.5" customHeight="1">
      <c r="A43" s="106">
        <v>2200</v>
      </c>
      <c r="B43" s="215" t="s">
        <v>153</v>
      </c>
      <c r="C43" s="212">
        <v>0</v>
      </c>
      <c r="D43" s="213">
        <v>0</v>
      </c>
      <c r="E43" s="209" t="s">
        <v>615</v>
      </c>
      <c r="F43" s="214">
        <f>SUM(F45,F48,F51,F54,F57)</f>
        <v>0</v>
      </c>
      <c r="G43" s="214">
        <f>SUM(G45,G48,G51,G54,G57)</f>
        <v>0</v>
      </c>
      <c r="H43" s="214">
        <f>SUM(H45,H48,H51,H54,H57)</f>
        <v>0</v>
      </c>
      <c r="J43" s="241"/>
      <c r="K43" s="241"/>
      <c r="L43" s="241"/>
    </row>
    <row r="44" spans="1:12" ht="11.25" customHeight="1" hidden="1">
      <c r="A44" s="97"/>
      <c r="B44" s="98"/>
      <c r="C44" s="99"/>
      <c r="D44" s="100"/>
      <c r="E44" s="103" t="s">
        <v>5</v>
      </c>
      <c r="F44" s="101"/>
      <c r="G44" s="104"/>
      <c r="H44" s="105"/>
      <c r="J44" s="242"/>
      <c r="K44" s="242"/>
      <c r="L44" s="242"/>
    </row>
    <row r="45" spans="1:12" ht="21" customHeight="1" hidden="1">
      <c r="A45" s="106">
        <v>2210</v>
      </c>
      <c r="B45" s="98" t="s">
        <v>153</v>
      </c>
      <c r="C45" s="107">
        <v>1</v>
      </c>
      <c r="D45" s="108">
        <v>0</v>
      </c>
      <c r="E45" s="103" t="s">
        <v>154</v>
      </c>
      <c r="F45" s="109">
        <f>SUM(F47)</f>
        <v>0</v>
      </c>
      <c r="G45" s="109">
        <f>SUM(G47)</f>
        <v>0</v>
      </c>
      <c r="H45" s="109">
        <f>SUM(H47)</f>
        <v>0</v>
      </c>
      <c r="J45" s="242"/>
      <c r="K45" s="242"/>
      <c r="L45" s="242"/>
    </row>
    <row r="46" spans="1:12" s="110" customFormat="1" ht="10.5" customHeight="1" hidden="1">
      <c r="A46" s="106"/>
      <c r="B46" s="98"/>
      <c r="C46" s="107"/>
      <c r="D46" s="108"/>
      <c r="E46" s="103" t="s">
        <v>130</v>
      </c>
      <c r="F46" s="116"/>
      <c r="G46" s="116"/>
      <c r="H46" s="116"/>
      <c r="J46" s="244"/>
      <c r="K46" s="241"/>
      <c r="L46" s="241"/>
    </row>
    <row r="47" spans="1:12" ht="19.5" customHeight="1" hidden="1" thickBot="1">
      <c r="A47" s="106">
        <v>2211</v>
      </c>
      <c r="B47" s="98" t="s">
        <v>153</v>
      </c>
      <c r="C47" s="107">
        <v>1</v>
      </c>
      <c r="D47" s="108">
        <v>1</v>
      </c>
      <c r="E47" s="103" t="s">
        <v>155</v>
      </c>
      <c r="F47" s="113">
        <f>SUM(G47:H47)</f>
        <v>0</v>
      </c>
      <c r="G47" s="114">
        <v>0</v>
      </c>
      <c r="H47" s="115">
        <v>0</v>
      </c>
      <c r="J47" s="242"/>
      <c r="K47" s="242"/>
      <c r="L47" s="242"/>
    </row>
    <row r="48" spans="1:12" ht="17.25" customHeight="1" hidden="1">
      <c r="A48" s="106">
        <v>2220</v>
      </c>
      <c r="B48" s="98" t="s">
        <v>153</v>
      </c>
      <c r="C48" s="107">
        <v>2</v>
      </c>
      <c r="D48" s="108">
        <v>0</v>
      </c>
      <c r="E48" s="103" t="s">
        <v>156</v>
      </c>
      <c r="F48" s="109">
        <f>SUM(F50)</f>
        <v>0</v>
      </c>
      <c r="G48" s="109">
        <f>SUM(G50)</f>
        <v>0</v>
      </c>
      <c r="H48" s="109">
        <f>SUM(H50)</f>
        <v>0</v>
      </c>
      <c r="J48" s="242"/>
      <c r="K48" s="242"/>
      <c r="L48" s="242"/>
    </row>
    <row r="49" spans="1:12" s="110" customFormat="1" ht="10.5" customHeight="1" hidden="1">
      <c r="A49" s="106"/>
      <c r="B49" s="98"/>
      <c r="C49" s="107"/>
      <c r="D49" s="108"/>
      <c r="E49" s="103" t="s">
        <v>130</v>
      </c>
      <c r="F49" s="116"/>
      <c r="G49" s="116"/>
      <c r="H49" s="116"/>
      <c r="J49" s="244"/>
      <c r="K49" s="241"/>
      <c r="L49" s="241"/>
    </row>
    <row r="50" spans="1:12" ht="15.75" customHeight="1" hidden="1" thickBot="1">
      <c r="A50" s="106">
        <v>2221</v>
      </c>
      <c r="B50" s="98" t="s">
        <v>153</v>
      </c>
      <c r="C50" s="107">
        <v>2</v>
      </c>
      <c r="D50" s="108">
        <v>1</v>
      </c>
      <c r="E50" s="103" t="s">
        <v>157</v>
      </c>
      <c r="F50" s="113">
        <f>SUM(G50:H50)</f>
        <v>0</v>
      </c>
      <c r="G50" s="114">
        <v>0</v>
      </c>
      <c r="H50" s="115">
        <v>0</v>
      </c>
      <c r="J50" s="242"/>
      <c r="K50" s="242"/>
      <c r="L50" s="242"/>
    </row>
    <row r="51" spans="1:12" ht="17.25" customHeight="1" hidden="1">
      <c r="A51" s="106">
        <v>2230</v>
      </c>
      <c r="B51" s="98" t="s">
        <v>153</v>
      </c>
      <c r="C51" s="107">
        <v>3</v>
      </c>
      <c r="D51" s="108">
        <v>0</v>
      </c>
      <c r="E51" s="103" t="s">
        <v>158</v>
      </c>
      <c r="F51" s="109">
        <f>SUM(F53)</f>
        <v>0</v>
      </c>
      <c r="G51" s="109">
        <f>SUM(G53)</f>
        <v>0</v>
      </c>
      <c r="H51" s="109">
        <f>SUM(H53)</f>
        <v>0</v>
      </c>
      <c r="J51" s="242"/>
      <c r="K51" s="242"/>
      <c r="L51" s="242"/>
    </row>
    <row r="52" spans="1:12" s="110" customFormat="1" ht="14.25" customHeight="1" hidden="1">
      <c r="A52" s="106"/>
      <c r="B52" s="98"/>
      <c r="C52" s="107"/>
      <c r="D52" s="108"/>
      <c r="E52" s="103" t="s">
        <v>130</v>
      </c>
      <c r="F52" s="116"/>
      <c r="G52" s="116"/>
      <c r="H52" s="116"/>
      <c r="J52" s="244"/>
      <c r="K52" s="241"/>
      <c r="L52" s="241"/>
    </row>
    <row r="53" spans="1:12" ht="19.5" customHeight="1" hidden="1" thickBot="1">
      <c r="A53" s="106">
        <v>2231</v>
      </c>
      <c r="B53" s="98" t="s">
        <v>153</v>
      </c>
      <c r="C53" s="107">
        <v>3</v>
      </c>
      <c r="D53" s="108">
        <v>1</v>
      </c>
      <c r="E53" s="103" t="s">
        <v>159</v>
      </c>
      <c r="F53" s="113">
        <f>SUM(G53:H53)</f>
        <v>0</v>
      </c>
      <c r="G53" s="114">
        <v>0</v>
      </c>
      <c r="H53" s="115">
        <v>0</v>
      </c>
      <c r="J53" s="242"/>
      <c r="K53" s="242"/>
      <c r="L53" s="242"/>
    </row>
    <row r="54" spans="1:12" ht="31.5" customHeight="1" hidden="1">
      <c r="A54" s="106">
        <v>2240</v>
      </c>
      <c r="B54" s="98" t="s">
        <v>153</v>
      </c>
      <c r="C54" s="107">
        <v>4</v>
      </c>
      <c r="D54" s="108">
        <v>0</v>
      </c>
      <c r="E54" s="103" t="s">
        <v>160</v>
      </c>
      <c r="F54" s="109">
        <f>SUM(F56)</f>
        <v>0</v>
      </c>
      <c r="G54" s="109">
        <f>SUM(G56)</f>
        <v>0</v>
      </c>
      <c r="H54" s="109">
        <f>SUM(H56)</f>
        <v>0</v>
      </c>
      <c r="J54" s="242"/>
      <c r="K54" s="242"/>
      <c r="L54" s="242"/>
    </row>
    <row r="55" spans="1:12" s="110" customFormat="1" ht="15.75" customHeight="1" hidden="1">
      <c r="A55" s="106"/>
      <c r="B55" s="107"/>
      <c r="C55" s="107"/>
      <c r="D55" s="108"/>
      <c r="E55" s="103" t="s">
        <v>130</v>
      </c>
      <c r="F55" s="116"/>
      <c r="G55" s="116"/>
      <c r="H55" s="116"/>
      <c r="J55" s="244"/>
      <c r="K55" s="241"/>
      <c r="L55" s="241"/>
    </row>
    <row r="56" spans="1:12" ht="30" customHeight="1" hidden="1" thickBot="1">
      <c r="A56" s="106">
        <v>2241</v>
      </c>
      <c r="B56" s="98" t="s">
        <v>153</v>
      </c>
      <c r="C56" s="107">
        <v>4</v>
      </c>
      <c r="D56" s="108">
        <v>1</v>
      </c>
      <c r="E56" s="103" t="s">
        <v>160</v>
      </c>
      <c r="F56" s="113">
        <f>SUM(G56:H56)</f>
        <v>0</v>
      </c>
      <c r="G56" s="114"/>
      <c r="H56" s="115"/>
      <c r="J56" s="242"/>
      <c r="K56" s="242"/>
      <c r="L56" s="242"/>
    </row>
    <row r="57" spans="1:12" ht="20.25" customHeight="1" hidden="1">
      <c r="A57" s="106">
        <v>2250</v>
      </c>
      <c r="B57" s="98" t="s">
        <v>153</v>
      </c>
      <c r="C57" s="107">
        <v>5</v>
      </c>
      <c r="D57" s="108">
        <v>0</v>
      </c>
      <c r="E57" s="103" t="s">
        <v>161</v>
      </c>
      <c r="F57" s="109">
        <f>SUM(F59)</f>
        <v>0</v>
      </c>
      <c r="G57" s="109">
        <f>SUM(G59)</f>
        <v>0</v>
      </c>
      <c r="H57" s="109">
        <f>SUM(H59)</f>
        <v>0</v>
      </c>
      <c r="J57" s="242"/>
      <c r="K57" s="242"/>
      <c r="L57" s="242"/>
    </row>
    <row r="58" spans="1:12" s="110" customFormat="1" ht="13.5" customHeight="1" hidden="1">
      <c r="A58" s="106"/>
      <c r="B58" s="98"/>
      <c r="C58" s="107"/>
      <c r="D58" s="108"/>
      <c r="E58" s="103" t="s">
        <v>130</v>
      </c>
      <c r="F58" s="116"/>
      <c r="G58" s="116"/>
      <c r="H58" s="116"/>
      <c r="J58" s="244"/>
      <c r="K58" s="241"/>
      <c r="L58" s="241"/>
    </row>
    <row r="59" spans="1:12" ht="18.75" customHeight="1" hidden="1" thickBot="1">
      <c r="A59" s="106">
        <v>2251</v>
      </c>
      <c r="B59" s="107" t="s">
        <v>153</v>
      </c>
      <c r="C59" s="107">
        <v>5</v>
      </c>
      <c r="D59" s="108">
        <v>1</v>
      </c>
      <c r="E59" s="103" t="s">
        <v>161</v>
      </c>
      <c r="F59" s="113">
        <f>SUM(G59:H59)</f>
        <v>0</v>
      </c>
      <c r="G59" s="114"/>
      <c r="H59" s="115"/>
      <c r="J59" s="242"/>
      <c r="K59" s="242"/>
      <c r="L59" s="242"/>
    </row>
    <row r="60" spans="1:12" s="102" customFormat="1" ht="51" customHeight="1">
      <c r="A60" s="106">
        <v>2300</v>
      </c>
      <c r="B60" s="211" t="s">
        <v>162</v>
      </c>
      <c r="C60" s="212">
        <v>0</v>
      </c>
      <c r="D60" s="213">
        <v>0</v>
      </c>
      <c r="E60" s="210" t="s">
        <v>617</v>
      </c>
      <c r="F60" s="214">
        <f>SUM(F62,F67,F70,F74,F77,F80,F83)</f>
        <v>0</v>
      </c>
      <c r="G60" s="214">
        <f>SUM(G62,G67,G70,G74,G77,G80,G83)</f>
        <v>0</v>
      </c>
      <c r="H60" s="214">
        <f>SUM(H62,H67,H70,H74,H77,H80,H83)</f>
        <v>0</v>
      </c>
      <c r="J60" s="241"/>
      <c r="K60" s="241"/>
      <c r="L60" s="241"/>
    </row>
    <row r="61" spans="1:12" ht="11.25" customHeight="1" hidden="1">
      <c r="A61" s="97"/>
      <c r="B61" s="98"/>
      <c r="C61" s="99"/>
      <c r="D61" s="100"/>
      <c r="E61" s="103" t="s">
        <v>5</v>
      </c>
      <c r="F61" s="101"/>
      <c r="G61" s="104"/>
      <c r="H61" s="105"/>
      <c r="J61" s="242"/>
      <c r="K61" s="242"/>
      <c r="L61" s="242"/>
    </row>
    <row r="62" spans="1:12" ht="19.5" customHeight="1" hidden="1">
      <c r="A62" s="106">
        <v>2310</v>
      </c>
      <c r="B62" s="118" t="s">
        <v>162</v>
      </c>
      <c r="C62" s="107">
        <v>1</v>
      </c>
      <c r="D62" s="108">
        <v>0</v>
      </c>
      <c r="E62" s="103" t="s">
        <v>163</v>
      </c>
      <c r="F62" s="109">
        <f>SUM(F64:F66)</f>
        <v>0</v>
      </c>
      <c r="G62" s="109">
        <f>SUM(G64:G66)</f>
        <v>0</v>
      </c>
      <c r="H62" s="109">
        <f>SUM(H64:H66)</f>
        <v>0</v>
      </c>
      <c r="J62" s="242"/>
      <c r="K62" s="242"/>
      <c r="L62" s="242"/>
    </row>
    <row r="63" spans="1:12" s="110" customFormat="1" ht="12.75" customHeight="1" hidden="1">
      <c r="A63" s="106"/>
      <c r="B63" s="98"/>
      <c r="C63" s="107"/>
      <c r="D63" s="108"/>
      <c r="E63" s="103" t="s">
        <v>130</v>
      </c>
      <c r="F63" s="109"/>
      <c r="G63" s="111"/>
      <c r="H63" s="112"/>
      <c r="J63" s="244"/>
      <c r="K63" s="241"/>
      <c r="L63" s="241"/>
    </row>
    <row r="64" spans="1:12" ht="21.75" customHeight="1" hidden="1" thickBot="1">
      <c r="A64" s="106">
        <v>2311</v>
      </c>
      <c r="B64" s="118" t="s">
        <v>162</v>
      </c>
      <c r="C64" s="107">
        <v>1</v>
      </c>
      <c r="D64" s="108">
        <v>1</v>
      </c>
      <c r="E64" s="103" t="s">
        <v>164</v>
      </c>
      <c r="F64" s="113">
        <f>SUM(G64:H64)</f>
        <v>0</v>
      </c>
      <c r="G64" s="114"/>
      <c r="H64" s="115"/>
      <c r="J64" s="242"/>
      <c r="K64" s="242"/>
      <c r="L64" s="242"/>
    </row>
    <row r="65" spans="1:12" ht="15.75" hidden="1" thickBot="1">
      <c r="A65" s="106">
        <v>2312</v>
      </c>
      <c r="B65" s="118" t="s">
        <v>162</v>
      </c>
      <c r="C65" s="107">
        <v>1</v>
      </c>
      <c r="D65" s="108">
        <v>2</v>
      </c>
      <c r="E65" s="103" t="s">
        <v>165</v>
      </c>
      <c r="F65" s="113">
        <f>SUM(G65:H65)</f>
        <v>0</v>
      </c>
      <c r="G65" s="114"/>
      <c r="H65" s="115"/>
      <c r="J65" s="242"/>
      <c r="K65" s="242"/>
      <c r="L65" s="242"/>
    </row>
    <row r="66" spans="1:12" ht="15.75" hidden="1" thickBot="1">
      <c r="A66" s="106">
        <v>2313</v>
      </c>
      <c r="B66" s="118" t="s">
        <v>162</v>
      </c>
      <c r="C66" s="107">
        <v>1</v>
      </c>
      <c r="D66" s="108">
        <v>3</v>
      </c>
      <c r="E66" s="103" t="s">
        <v>166</v>
      </c>
      <c r="F66" s="113">
        <f>SUM(G66:H66)</f>
        <v>0</v>
      </c>
      <c r="G66" s="114"/>
      <c r="H66" s="115"/>
      <c r="J66" s="242"/>
      <c r="K66" s="242"/>
      <c r="L66" s="242"/>
    </row>
    <row r="67" spans="1:12" ht="19.5" customHeight="1" hidden="1">
      <c r="A67" s="106">
        <v>2320</v>
      </c>
      <c r="B67" s="118" t="s">
        <v>162</v>
      </c>
      <c r="C67" s="107">
        <v>2</v>
      </c>
      <c r="D67" s="108">
        <v>0</v>
      </c>
      <c r="E67" s="103" t="s">
        <v>167</v>
      </c>
      <c r="F67" s="109">
        <f>SUM(F69)</f>
        <v>0</v>
      </c>
      <c r="G67" s="109">
        <f>SUM(G69)</f>
        <v>0</v>
      </c>
      <c r="H67" s="109">
        <f>SUM(H69)</f>
        <v>0</v>
      </c>
      <c r="J67" s="242"/>
      <c r="K67" s="242"/>
      <c r="L67" s="242"/>
    </row>
    <row r="68" spans="1:12" s="110" customFormat="1" ht="14.25" customHeight="1" hidden="1">
      <c r="A68" s="106"/>
      <c r="B68" s="98"/>
      <c r="C68" s="107"/>
      <c r="D68" s="108"/>
      <c r="E68" s="103" t="s">
        <v>130</v>
      </c>
      <c r="F68" s="116"/>
      <c r="G68" s="116"/>
      <c r="H68" s="116"/>
      <c r="J68" s="244"/>
      <c r="K68" s="241"/>
      <c r="L68" s="241"/>
    </row>
    <row r="69" spans="1:12" ht="15.75" customHeight="1" hidden="1" thickBot="1">
      <c r="A69" s="106">
        <v>2321</v>
      </c>
      <c r="B69" s="118" t="s">
        <v>162</v>
      </c>
      <c r="C69" s="107">
        <v>2</v>
      </c>
      <c r="D69" s="108">
        <v>1</v>
      </c>
      <c r="E69" s="103" t="s">
        <v>168</v>
      </c>
      <c r="F69" s="113">
        <f>SUM(G69:H69)</f>
        <v>0</v>
      </c>
      <c r="G69" s="114"/>
      <c r="H69" s="115"/>
      <c r="J69" s="242"/>
      <c r="K69" s="242"/>
      <c r="L69" s="242"/>
    </row>
    <row r="70" spans="1:12" ht="26.25" customHeight="1" hidden="1">
      <c r="A70" s="106">
        <v>2330</v>
      </c>
      <c r="B70" s="118" t="s">
        <v>162</v>
      </c>
      <c r="C70" s="107">
        <v>3</v>
      </c>
      <c r="D70" s="108">
        <v>0</v>
      </c>
      <c r="E70" s="103" t="s">
        <v>169</v>
      </c>
      <c r="F70" s="109">
        <f>SUM(F72:F73)</f>
        <v>0</v>
      </c>
      <c r="G70" s="109">
        <f>SUM(G72:G73)</f>
        <v>0</v>
      </c>
      <c r="H70" s="109">
        <f>SUM(H72:H73)</f>
        <v>0</v>
      </c>
      <c r="J70" s="242"/>
      <c r="K70" s="242"/>
      <c r="L70" s="242"/>
    </row>
    <row r="71" spans="1:12" s="110" customFormat="1" ht="16.5" customHeight="1" hidden="1">
      <c r="A71" s="106"/>
      <c r="B71" s="98"/>
      <c r="C71" s="107"/>
      <c r="D71" s="108"/>
      <c r="E71" s="103" t="s">
        <v>130</v>
      </c>
      <c r="F71" s="109"/>
      <c r="G71" s="111"/>
      <c r="H71" s="112"/>
      <c r="J71" s="244"/>
      <c r="K71" s="241"/>
      <c r="L71" s="241"/>
    </row>
    <row r="72" spans="1:12" ht="20.25" customHeight="1" hidden="1" thickBot="1">
      <c r="A72" s="106">
        <v>2331</v>
      </c>
      <c r="B72" s="118" t="s">
        <v>162</v>
      </c>
      <c r="C72" s="107">
        <v>3</v>
      </c>
      <c r="D72" s="108">
        <v>1</v>
      </c>
      <c r="E72" s="103" t="s">
        <v>170</v>
      </c>
      <c r="F72" s="113">
        <f>SUM(G72:H72)</f>
        <v>0</v>
      </c>
      <c r="G72" s="114"/>
      <c r="H72" s="115"/>
      <c r="J72" s="242"/>
      <c r="K72" s="242"/>
      <c r="L72" s="242"/>
    </row>
    <row r="73" spans="1:12" ht="15.75" hidden="1" thickBot="1">
      <c r="A73" s="106">
        <v>2332</v>
      </c>
      <c r="B73" s="118" t="s">
        <v>162</v>
      </c>
      <c r="C73" s="107">
        <v>3</v>
      </c>
      <c r="D73" s="108">
        <v>2</v>
      </c>
      <c r="E73" s="103" t="s">
        <v>171</v>
      </c>
      <c r="F73" s="113">
        <f>SUM(G73:H73)</f>
        <v>0</v>
      </c>
      <c r="G73" s="114"/>
      <c r="H73" s="115"/>
      <c r="J73" s="242"/>
      <c r="K73" s="242"/>
      <c r="L73" s="242"/>
    </row>
    <row r="74" spans="1:12" ht="15" hidden="1">
      <c r="A74" s="106">
        <v>2340</v>
      </c>
      <c r="B74" s="118" t="s">
        <v>162</v>
      </c>
      <c r="C74" s="107">
        <v>4</v>
      </c>
      <c r="D74" s="108">
        <v>0</v>
      </c>
      <c r="E74" s="103" t="s">
        <v>172</v>
      </c>
      <c r="F74" s="109">
        <f>SUM(F76)</f>
        <v>0</v>
      </c>
      <c r="G74" s="109">
        <f>SUM(G76)</f>
        <v>0</v>
      </c>
      <c r="H74" s="109">
        <f>SUM(H76)</f>
        <v>0</v>
      </c>
      <c r="J74" s="242"/>
      <c r="K74" s="242"/>
      <c r="L74" s="242"/>
    </row>
    <row r="75" spans="1:12" s="110" customFormat="1" ht="14.25" customHeight="1" hidden="1">
      <c r="A75" s="106"/>
      <c r="B75" s="98"/>
      <c r="C75" s="107"/>
      <c r="D75" s="108"/>
      <c r="E75" s="103" t="s">
        <v>130</v>
      </c>
      <c r="F75" s="116"/>
      <c r="G75" s="116"/>
      <c r="H75" s="116"/>
      <c r="J75" s="244"/>
      <c r="K75" s="241"/>
      <c r="L75" s="241"/>
    </row>
    <row r="76" spans="1:12" ht="15.75" hidden="1" thickBot="1">
      <c r="A76" s="106">
        <v>2341</v>
      </c>
      <c r="B76" s="118" t="s">
        <v>162</v>
      </c>
      <c r="C76" s="107">
        <v>4</v>
      </c>
      <c r="D76" s="108">
        <v>1</v>
      </c>
      <c r="E76" s="103" t="s">
        <v>172</v>
      </c>
      <c r="F76" s="113">
        <f>SUM(G76:H76)</f>
        <v>0</v>
      </c>
      <c r="G76" s="114"/>
      <c r="H76" s="115"/>
      <c r="J76" s="242"/>
      <c r="K76" s="242"/>
      <c r="L76" s="242"/>
    </row>
    <row r="77" spans="1:12" ht="14.25" customHeight="1" hidden="1">
      <c r="A77" s="106">
        <v>2350</v>
      </c>
      <c r="B77" s="118" t="s">
        <v>162</v>
      </c>
      <c r="C77" s="107">
        <v>5</v>
      </c>
      <c r="D77" s="108">
        <v>0</v>
      </c>
      <c r="E77" s="103" t="s">
        <v>173</v>
      </c>
      <c r="F77" s="109">
        <f>SUM(F79)</f>
        <v>0</v>
      </c>
      <c r="G77" s="109">
        <f>SUM(G79)</f>
        <v>0</v>
      </c>
      <c r="H77" s="109">
        <f>SUM(H79)</f>
        <v>0</v>
      </c>
      <c r="J77" s="242"/>
      <c r="K77" s="242"/>
      <c r="L77" s="242"/>
    </row>
    <row r="78" spans="1:12" s="110" customFormat="1" ht="14.25" customHeight="1" hidden="1">
      <c r="A78" s="106"/>
      <c r="B78" s="98"/>
      <c r="C78" s="107"/>
      <c r="D78" s="108"/>
      <c r="E78" s="103" t="s">
        <v>130</v>
      </c>
      <c r="F78" s="116"/>
      <c r="G78" s="116"/>
      <c r="H78" s="116"/>
      <c r="J78" s="244"/>
      <c r="K78" s="241"/>
      <c r="L78" s="241"/>
    </row>
    <row r="79" spans="1:12" ht="18" customHeight="1" hidden="1" thickBot="1">
      <c r="A79" s="106">
        <v>2351</v>
      </c>
      <c r="B79" s="118" t="s">
        <v>162</v>
      </c>
      <c r="C79" s="107">
        <v>5</v>
      </c>
      <c r="D79" s="108">
        <v>1</v>
      </c>
      <c r="E79" s="103" t="s">
        <v>174</v>
      </c>
      <c r="F79" s="113">
        <f>SUM(G79:H79)</f>
        <v>0</v>
      </c>
      <c r="G79" s="114"/>
      <c r="H79" s="115"/>
      <c r="J79" s="242"/>
      <c r="K79" s="242"/>
      <c r="L79" s="242"/>
    </row>
    <row r="80" spans="1:12" ht="30" customHeight="1" hidden="1">
      <c r="A80" s="106">
        <v>2360</v>
      </c>
      <c r="B80" s="118" t="s">
        <v>162</v>
      </c>
      <c r="C80" s="107">
        <v>6</v>
      </c>
      <c r="D80" s="108">
        <v>0</v>
      </c>
      <c r="E80" s="103" t="s">
        <v>175</v>
      </c>
      <c r="F80" s="109">
        <f>SUM(F82)</f>
        <v>0</v>
      </c>
      <c r="G80" s="109">
        <f>SUM(G82)</f>
        <v>0</v>
      </c>
      <c r="H80" s="109">
        <f>SUM(H82)</f>
        <v>0</v>
      </c>
      <c r="J80" s="242"/>
      <c r="K80" s="242"/>
      <c r="L80" s="242"/>
    </row>
    <row r="81" spans="1:12" s="110" customFormat="1" ht="13.5" customHeight="1" hidden="1">
      <c r="A81" s="106"/>
      <c r="B81" s="98"/>
      <c r="C81" s="107"/>
      <c r="D81" s="108"/>
      <c r="E81" s="103" t="s">
        <v>130</v>
      </c>
      <c r="F81" s="116"/>
      <c r="G81" s="116"/>
      <c r="H81" s="116"/>
      <c r="J81" s="244"/>
      <c r="K81" s="241"/>
      <c r="L81" s="241"/>
    </row>
    <row r="82" spans="1:12" ht="28.5" customHeight="1" hidden="1" thickBot="1">
      <c r="A82" s="106">
        <v>2361</v>
      </c>
      <c r="B82" s="118" t="s">
        <v>162</v>
      </c>
      <c r="C82" s="107">
        <v>6</v>
      </c>
      <c r="D82" s="108">
        <v>1</v>
      </c>
      <c r="E82" s="103" t="s">
        <v>175</v>
      </c>
      <c r="F82" s="113">
        <f>SUM(G82:H82)</f>
        <v>0</v>
      </c>
      <c r="G82" s="114"/>
      <c r="H82" s="115"/>
      <c r="J82" s="242"/>
      <c r="K82" s="242"/>
      <c r="L82" s="242"/>
    </row>
    <row r="83" spans="1:12" ht="14.25" customHeight="1" hidden="1">
      <c r="A83" s="106">
        <v>2370</v>
      </c>
      <c r="B83" s="118" t="s">
        <v>162</v>
      </c>
      <c r="C83" s="107">
        <v>7</v>
      </c>
      <c r="D83" s="108">
        <v>0</v>
      </c>
      <c r="E83" s="103" t="s">
        <v>176</v>
      </c>
      <c r="F83" s="109">
        <f>SUM(F85)</f>
        <v>0</v>
      </c>
      <c r="G83" s="109">
        <f>SUM(G85)</f>
        <v>0</v>
      </c>
      <c r="H83" s="109">
        <f>SUM(H85)</f>
        <v>0</v>
      </c>
      <c r="J83" s="242"/>
      <c r="K83" s="242"/>
      <c r="L83" s="242"/>
    </row>
    <row r="84" spans="1:12" s="110" customFormat="1" ht="12.75" customHeight="1" hidden="1">
      <c r="A84" s="106"/>
      <c r="B84" s="98"/>
      <c r="C84" s="107"/>
      <c r="D84" s="108"/>
      <c r="E84" s="103" t="s">
        <v>130</v>
      </c>
      <c r="F84" s="116"/>
      <c r="G84" s="116"/>
      <c r="H84" s="116"/>
      <c r="J84" s="244"/>
      <c r="K84" s="241"/>
      <c r="L84" s="241"/>
    </row>
    <row r="85" spans="1:12" ht="14.25" customHeight="1" hidden="1" thickBot="1">
      <c r="A85" s="106">
        <v>2371</v>
      </c>
      <c r="B85" s="118" t="s">
        <v>162</v>
      </c>
      <c r="C85" s="107">
        <v>7</v>
      </c>
      <c r="D85" s="108">
        <v>1</v>
      </c>
      <c r="E85" s="103" t="s">
        <v>177</v>
      </c>
      <c r="F85" s="113">
        <f>SUM(G85:H85)</f>
        <v>0</v>
      </c>
      <c r="G85" s="114"/>
      <c r="H85" s="115"/>
      <c r="J85" s="242"/>
      <c r="K85" s="242"/>
      <c r="L85" s="242"/>
    </row>
    <row r="86" spans="1:12" s="102" customFormat="1" ht="45" customHeight="1">
      <c r="A86" s="106">
        <v>2400</v>
      </c>
      <c r="B86" s="211" t="s">
        <v>178</v>
      </c>
      <c r="C86" s="212">
        <v>0</v>
      </c>
      <c r="D86" s="213">
        <v>0</v>
      </c>
      <c r="E86" s="210" t="s">
        <v>618</v>
      </c>
      <c r="F86" s="214">
        <f>SUM(F88,F92,F98,F106,F111,F118,F121,F127,F136)</f>
        <v>-2000</v>
      </c>
      <c r="G86" s="214">
        <f>SUM(G88,G92,G98,G106,G111,G118,G121,G127,G136)</f>
        <v>0</v>
      </c>
      <c r="H86" s="214">
        <f>SUM(H88,H92,H98,H106,H111,H118,H121,H127,H136)</f>
        <v>-2000</v>
      </c>
      <c r="J86" s="241"/>
      <c r="K86" s="241"/>
      <c r="L86" s="242"/>
    </row>
    <row r="87" spans="1:12" ht="11.25" customHeight="1">
      <c r="A87" s="97"/>
      <c r="B87" s="98"/>
      <c r="C87" s="99"/>
      <c r="D87" s="100"/>
      <c r="E87" s="103" t="s">
        <v>5</v>
      </c>
      <c r="F87" s="101"/>
      <c r="G87" s="104"/>
      <c r="H87" s="105"/>
      <c r="J87" s="242"/>
      <c r="K87" s="242"/>
      <c r="L87" s="242"/>
    </row>
    <row r="88" spans="1:12" ht="26.25" customHeight="1" hidden="1">
      <c r="A88" s="106">
        <v>2410</v>
      </c>
      <c r="B88" s="118" t="s">
        <v>178</v>
      </c>
      <c r="C88" s="107">
        <v>1</v>
      </c>
      <c r="D88" s="108">
        <v>0</v>
      </c>
      <c r="E88" s="103" t="s">
        <v>179</v>
      </c>
      <c r="F88" s="109">
        <f>SUM(F90:F91)</f>
        <v>0</v>
      </c>
      <c r="G88" s="109">
        <f>SUM(G90:G91)</f>
        <v>0</v>
      </c>
      <c r="H88" s="109">
        <f>SUM(H90:H91)</f>
        <v>0</v>
      </c>
      <c r="J88" s="242"/>
      <c r="K88" s="242"/>
      <c r="L88" s="242"/>
    </row>
    <row r="89" spans="1:12" s="110" customFormat="1" ht="13.5" customHeight="1" hidden="1">
      <c r="A89" s="106"/>
      <c r="B89" s="98"/>
      <c r="C89" s="107"/>
      <c r="D89" s="108"/>
      <c r="E89" s="103" t="s">
        <v>130</v>
      </c>
      <c r="F89" s="109"/>
      <c r="G89" s="111"/>
      <c r="H89" s="112"/>
      <c r="J89" s="244"/>
      <c r="K89" s="241"/>
      <c r="L89" s="241"/>
    </row>
    <row r="90" spans="1:12" ht="29.25" customHeight="1" hidden="1" thickBot="1">
      <c r="A90" s="106">
        <v>2411</v>
      </c>
      <c r="B90" s="118" t="s">
        <v>178</v>
      </c>
      <c r="C90" s="107">
        <v>1</v>
      </c>
      <c r="D90" s="108">
        <v>1</v>
      </c>
      <c r="E90" s="103" t="s">
        <v>180</v>
      </c>
      <c r="F90" s="113">
        <f>SUM(G90:H90)</f>
        <v>0</v>
      </c>
      <c r="G90" s="114"/>
      <c r="H90" s="115"/>
      <c r="J90" s="242"/>
      <c r="K90" s="242"/>
      <c r="L90" s="242"/>
    </row>
    <row r="91" spans="1:12" ht="27" customHeight="1" hidden="1" thickBot="1">
      <c r="A91" s="106">
        <v>2412</v>
      </c>
      <c r="B91" s="118" t="s">
        <v>178</v>
      </c>
      <c r="C91" s="107">
        <v>1</v>
      </c>
      <c r="D91" s="108">
        <v>2</v>
      </c>
      <c r="E91" s="103" t="s">
        <v>181</v>
      </c>
      <c r="F91" s="113">
        <f>SUM(G91:H91)</f>
        <v>0</v>
      </c>
      <c r="G91" s="114"/>
      <c r="H91" s="115"/>
      <c r="J91" s="242"/>
      <c r="K91" s="242"/>
      <c r="L91" s="242"/>
    </row>
    <row r="92" spans="1:12" ht="24.75" customHeight="1" hidden="1">
      <c r="A92" s="106">
        <v>2420</v>
      </c>
      <c r="B92" s="118" t="s">
        <v>178</v>
      </c>
      <c r="C92" s="107">
        <v>2</v>
      </c>
      <c r="D92" s="108">
        <v>0</v>
      </c>
      <c r="E92" s="103" t="s">
        <v>182</v>
      </c>
      <c r="F92" s="109">
        <f>SUM(F94:F97)</f>
        <v>0</v>
      </c>
      <c r="G92" s="109">
        <f>SUM(G94:G97)</f>
        <v>0</v>
      </c>
      <c r="H92" s="109">
        <f>SUM(H94:H97)</f>
        <v>0</v>
      </c>
      <c r="J92" s="242"/>
      <c r="K92" s="242"/>
      <c r="L92" s="242"/>
    </row>
    <row r="93" spans="1:12" s="110" customFormat="1" ht="13.5" customHeight="1" hidden="1">
      <c r="A93" s="106"/>
      <c r="B93" s="98"/>
      <c r="C93" s="107"/>
      <c r="D93" s="108"/>
      <c r="E93" s="103" t="s">
        <v>130</v>
      </c>
      <c r="F93" s="109"/>
      <c r="G93" s="111"/>
      <c r="H93" s="112"/>
      <c r="J93" s="244"/>
      <c r="K93" s="241"/>
      <c r="L93" s="241"/>
    </row>
    <row r="94" spans="1:12" ht="16.5" customHeight="1" hidden="1" thickBot="1">
      <c r="A94" s="106">
        <v>2421</v>
      </c>
      <c r="B94" s="118" t="s">
        <v>178</v>
      </c>
      <c r="C94" s="107">
        <v>2</v>
      </c>
      <c r="D94" s="108">
        <v>1</v>
      </c>
      <c r="E94" s="103" t="s">
        <v>183</v>
      </c>
      <c r="F94" s="113">
        <f>SUM(G94:H94)</f>
        <v>0</v>
      </c>
      <c r="G94" s="114"/>
      <c r="H94" s="115"/>
      <c r="J94" s="242"/>
      <c r="K94" s="242"/>
      <c r="L94" s="242"/>
    </row>
    <row r="95" spans="1:12" ht="17.25" customHeight="1" hidden="1" thickBot="1">
      <c r="A95" s="106">
        <v>2422</v>
      </c>
      <c r="B95" s="118" t="s">
        <v>178</v>
      </c>
      <c r="C95" s="107">
        <v>2</v>
      </c>
      <c r="D95" s="108">
        <v>2</v>
      </c>
      <c r="E95" s="103" t="s">
        <v>184</v>
      </c>
      <c r="F95" s="113">
        <f>SUM(G95:H95)</f>
        <v>0</v>
      </c>
      <c r="G95" s="114"/>
      <c r="H95" s="115"/>
      <c r="J95" s="242"/>
      <c r="K95" s="242"/>
      <c r="L95" s="242"/>
    </row>
    <row r="96" spans="1:12" ht="21" customHeight="1" hidden="1" thickBot="1">
      <c r="A96" s="106">
        <v>2423</v>
      </c>
      <c r="B96" s="118" t="s">
        <v>178</v>
      </c>
      <c r="C96" s="107">
        <v>2</v>
      </c>
      <c r="D96" s="108">
        <v>3</v>
      </c>
      <c r="E96" s="103" t="s">
        <v>185</v>
      </c>
      <c r="F96" s="113">
        <f>SUM(G96:H96)</f>
        <v>0</v>
      </c>
      <c r="G96" s="114"/>
      <c r="H96" s="115"/>
      <c r="J96" s="242"/>
      <c r="K96" s="242"/>
      <c r="L96" s="242"/>
    </row>
    <row r="97" spans="1:12" ht="15.75" hidden="1" thickBot="1">
      <c r="A97" s="106">
        <v>2424</v>
      </c>
      <c r="B97" s="118" t="s">
        <v>178</v>
      </c>
      <c r="C97" s="107">
        <v>2</v>
      </c>
      <c r="D97" s="108">
        <v>4</v>
      </c>
      <c r="E97" s="103" t="s">
        <v>186</v>
      </c>
      <c r="F97" s="113">
        <f>SUM(G97:H97)</f>
        <v>0</v>
      </c>
      <c r="G97" s="114"/>
      <c r="H97" s="115"/>
      <c r="J97" s="242"/>
      <c r="K97" s="242"/>
      <c r="L97" s="242"/>
    </row>
    <row r="98" spans="1:12" ht="14.25" customHeight="1" hidden="1">
      <c r="A98" s="106">
        <v>2430</v>
      </c>
      <c r="B98" s="118" t="s">
        <v>178</v>
      </c>
      <c r="C98" s="107">
        <v>3</v>
      </c>
      <c r="D98" s="108">
        <v>0</v>
      </c>
      <c r="E98" s="103" t="s">
        <v>187</v>
      </c>
      <c r="F98" s="109">
        <f>SUM(F100:F105)</f>
        <v>0</v>
      </c>
      <c r="G98" s="109">
        <f>SUM(G100:G105)</f>
        <v>0</v>
      </c>
      <c r="H98" s="109">
        <f>SUM(H100:H105)</f>
        <v>0</v>
      </c>
      <c r="J98" s="242"/>
      <c r="K98" s="242"/>
      <c r="L98" s="242"/>
    </row>
    <row r="99" spans="1:12" s="110" customFormat="1" ht="13.5" customHeight="1" hidden="1">
      <c r="A99" s="106"/>
      <c r="B99" s="98"/>
      <c r="C99" s="107"/>
      <c r="D99" s="108"/>
      <c r="E99" s="103" t="s">
        <v>130</v>
      </c>
      <c r="F99" s="109"/>
      <c r="G99" s="111"/>
      <c r="H99" s="112"/>
      <c r="J99" s="244"/>
      <c r="K99" s="241"/>
      <c r="L99" s="241"/>
    </row>
    <row r="100" spans="1:12" ht="15.75" customHeight="1" hidden="1" thickBot="1">
      <c r="A100" s="106">
        <v>2431</v>
      </c>
      <c r="B100" s="118" t="s">
        <v>178</v>
      </c>
      <c r="C100" s="107">
        <v>3</v>
      </c>
      <c r="D100" s="108">
        <v>1</v>
      </c>
      <c r="E100" s="103" t="s">
        <v>188</v>
      </c>
      <c r="F100" s="113">
        <f aca="true" t="shared" si="0" ref="F100:F105">SUM(G100:H100)</f>
        <v>0</v>
      </c>
      <c r="G100" s="111"/>
      <c r="H100" s="112"/>
      <c r="J100" s="242"/>
      <c r="K100" s="242"/>
      <c r="L100" s="242"/>
    </row>
    <row r="101" spans="1:12" ht="15" customHeight="1" hidden="1" thickBot="1">
      <c r="A101" s="106">
        <v>2432</v>
      </c>
      <c r="B101" s="118" t="s">
        <v>178</v>
      </c>
      <c r="C101" s="107">
        <v>3</v>
      </c>
      <c r="D101" s="108">
        <v>2</v>
      </c>
      <c r="E101" s="103" t="s">
        <v>189</v>
      </c>
      <c r="F101" s="113">
        <f t="shared" si="0"/>
        <v>0</v>
      </c>
      <c r="G101" s="111"/>
      <c r="H101" s="112"/>
      <c r="J101" s="242"/>
      <c r="K101" s="242"/>
      <c r="L101" s="242"/>
    </row>
    <row r="102" spans="1:12" ht="15" customHeight="1" hidden="1" thickBot="1">
      <c r="A102" s="106">
        <v>2433</v>
      </c>
      <c r="B102" s="118" t="s">
        <v>178</v>
      </c>
      <c r="C102" s="107">
        <v>3</v>
      </c>
      <c r="D102" s="108">
        <v>3</v>
      </c>
      <c r="E102" s="103" t="s">
        <v>190</v>
      </c>
      <c r="F102" s="113">
        <f t="shared" si="0"/>
        <v>0</v>
      </c>
      <c r="G102" s="111"/>
      <c r="H102" s="112"/>
      <c r="J102" s="242"/>
      <c r="K102" s="242"/>
      <c r="L102" s="242"/>
    </row>
    <row r="103" spans="1:12" ht="21" customHeight="1" hidden="1" thickBot="1">
      <c r="A103" s="106">
        <v>2434</v>
      </c>
      <c r="B103" s="118" t="s">
        <v>178</v>
      </c>
      <c r="C103" s="107">
        <v>3</v>
      </c>
      <c r="D103" s="108">
        <v>4</v>
      </c>
      <c r="E103" s="103" t="s">
        <v>191</v>
      </c>
      <c r="F103" s="113">
        <f t="shared" si="0"/>
        <v>0</v>
      </c>
      <c r="G103" s="111"/>
      <c r="H103" s="112"/>
      <c r="J103" s="242"/>
      <c r="K103" s="242"/>
      <c r="L103" s="242"/>
    </row>
    <row r="104" spans="1:12" ht="15" customHeight="1" hidden="1" thickBot="1">
      <c r="A104" s="106">
        <v>2435</v>
      </c>
      <c r="B104" s="118" t="s">
        <v>178</v>
      </c>
      <c r="C104" s="107">
        <v>3</v>
      </c>
      <c r="D104" s="108">
        <v>5</v>
      </c>
      <c r="E104" s="103" t="s">
        <v>192</v>
      </c>
      <c r="F104" s="113">
        <f t="shared" si="0"/>
        <v>0</v>
      </c>
      <c r="G104" s="111"/>
      <c r="H104" s="112"/>
      <c r="J104" s="242"/>
      <c r="K104" s="242"/>
      <c r="L104" s="242"/>
    </row>
    <row r="105" spans="1:12" ht="14.25" customHeight="1" hidden="1" thickBot="1">
      <c r="A105" s="106">
        <v>2436</v>
      </c>
      <c r="B105" s="118" t="s">
        <v>178</v>
      </c>
      <c r="C105" s="107">
        <v>3</v>
      </c>
      <c r="D105" s="108">
        <v>6</v>
      </c>
      <c r="E105" s="103" t="s">
        <v>193</v>
      </c>
      <c r="F105" s="113">
        <f t="shared" si="0"/>
        <v>0</v>
      </c>
      <c r="G105" s="111"/>
      <c r="H105" s="112"/>
      <c r="J105" s="242"/>
      <c r="K105" s="242"/>
      <c r="L105" s="242"/>
    </row>
    <row r="106" spans="1:12" ht="27" customHeight="1" hidden="1">
      <c r="A106" s="106">
        <v>2440</v>
      </c>
      <c r="B106" s="118" t="s">
        <v>178</v>
      </c>
      <c r="C106" s="107">
        <v>4</v>
      </c>
      <c r="D106" s="108">
        <v>0</v>
      </c>
      <c r="E106" s="103" t="s">
        <v>194</v>
      </c>
      <c r="F106" s="109">
        <f>SUM(F108:F110)</f>
        <v>0</v>
      </c>
      <c r="G106" s="109">
        <f>SUM(G108:G110)</f>
        <v>0</v>
      </c>
      <c r="H106" s="109">
        <f>SUM(H108:H110)</f>
        <v>0</v>
      </c>
      <c r="J106" s="242"/>
      <c r="K106" s="242"/>
      <c r="L106" s="242"/>
    </row>
    <row r="107" spans="1:12" s="110" customFormat="1" ht="14.25" customHeight="1" hidden="1">
      <c r="A107" s="106"/>
      <c r="B107" s="98"/>
      <c r="C107" s="107"/>
      <c r="D107" s="108"/>
      <c r="E107" s="103" t="s">
        <v>130</v>
      </c>
      <c r="F107" s="109"/>
      <c r="G107" s="111"/>
      <c r="H107" s="112"/>
      <c r="J107" s="244"/>
      <c r="K107" s="241"/>
      <c r="L107" s="241"/>
    </row>
    <row r="108" spans="1:12" ht="27.75" customHeight="1" hidden="1" thickBot="1">
      <c r="A108" s="106">
        <v>2441</v>
      </c>
      <c r="B108" s="118" t="s">
        <v>178</v>
      </c>
      <c r="C108" s="107">
        <v>4</v>
      </c>
      <c r="D108" s="108">
        <v>1</v>
      </c>
      <c r="E108" s="103" t="s">
        <v>195</v>
      </c>
      <c r="F108" s="113">
        <f>SUM(G108:H108)</f>
        <v>0</v>
      </c>
      <c r="G108" s="111"/>
      <c r="H108" s="112"/>
      <c r="J108" s="242"/>
      <c r="K108" s="242"/>
      <c r="L108" s="242"/>
    </row>
    <row r="109" spans="1:12" ht="20.25" customHeight="1" hidden="1" thickBot="1">
      <c r="A109" s="106">
        <v>2442</v>
      </c>
      <c r="B109" s="118" t="s">
        <v>178</v>
      </c>
      <c r="C109" s="107">
        <v>4</v>
      </c>
      <c r="D109" s="108">
        <v>2</v>
      </c>
      <c r="E109" s="103" t="s">
        <v>196</v>
      </c>
      <c r="F109" s="113">
        <f>SUM(G109:H109)</f>
        <v>0</v>
      </c>
      <c r="G109" s="111"/>
      <c r="H109" s="112"/>
      <c r="J109" s="242"/>
      <c r="K109" s="242"/>
      <c r="L109" s="242"/>
    </row>
    <row r="110" spans="1:12" ht="15" customHeight="1" hidden="1" thickBot="1">
      <c r="A110" s="106">
        <v>2443</v>
      </c>
      <c r="B110" s="118" t="s">
        <v>178</v>
      </c>
      <c r="C110" s="107">
        <v>4</v>
      </c>
      <c r="D110" s="108">
        <v>3</v>
      </c>
      <c r="E110" s="103" t="s">
        <v>197</v>
      </c>
      <c r="F110" s="113">
        <f>SUM(G110:H110)</f>
        <v>0</v>
      </c>
      <c r="G110" s="111"/>
      <c r="H110" s="112"/>
      <c r="J110" s="242"/>
      <c r="K110" s="242"/>
      <c r="L110" s="242"/>
    </row>
    <row r="111" spans="1:12" ht="16.5" customHeight="1" hidden="1">
      <c r="A111" s="106">
        <v>2450</v>
      </c>
      <c r="B111" s="118" t="s">
        <v>178</v>
      </c>
      <c r="C111" s="107">
        <v>5</v>
      </c>
      <c r="D111" s="108">
        <v>0</v>
      </c>
      <c r="E111" s="103" t="s">
        <v>198</v>
      </c>
      <c r="F111" s="109">
        <f>SUM(F113:F117)</f>
        <v>0</v>
      </c>
      <c r="G111" s="109">
        <f>SUM(G113:G117)</f>
        <v>0</v>
      </c>
      <c r="H111" s="109">
        <f>SUM(H113:H117)</f>
        <v>0</v>
      </c>
      <c r="J111" s="242"/>
      <c r="K111" s="242"/>
      <c r="L111" s="242"/>
    </row>
    <row r="112" spans="1:12" s="110" customFormat="1" ht="15" customHeight="1" hidden="1">
      <c r="A112" s="106"/>
      <c r="B112" s="98"/>
      <c r="C112" s="107"/>
      <c r="D112" s="108"/>
      <c r="E112" s="103" t="s">
        <v>130</v>
      </c>
      <c r="F112" s="109"/>
      <c r="G112" s="111"/>
      <c r="H112" s="112"/>
      <c r="J112" s="244"/>
      <c r="K112" s="241"/>
      <c r="L112" s="241"/>
    </row>
    <row r="113" spans="1:12" ht="14.25" customHeight="1" hidden="1" thickBot="1">
      <c r="A113" s="106">
        <v>2451</v>
      </c>
      <c r="B113" s="118" t="s">
        <v>178</v>
      </c>
      <c r="C113" s="107">
        <v>5</v>
      </c>
      <c r="D113" s="108">
        <v>1</v>
      </c>
      <c r="E113" s="103" t="s">
        <v>199</v>
      </c>
      <c r="F113" s="113">
        <f>SUM(G113:H113)</f>
        <v>0</v>
      </c>
      <c r="G113" s="114"/>
      <c r="H113" s="115"/>
      <c r="J113" s="242"/>
      <c r="K113" s="242"/>
      <c r="L113" s="242"/>
    </row>
    <row r="114" spans="1:12" ht="18" customHeight="1" hidden="1" thickBot="1">
      <c r="A114" s="106">
        <v>2452</v>
      </c>
      <c r="B114" s="118" t="s">
        <v>178</v>
      </c>
      <c r="C114" s="107">
        <v>5</v>
      </c>
      <c r="D114" s="108">
        <v>2</v>
      </c>
      <c r="E114" s="103" t="s">
        <v>200</v>
      </c>
      <c r="F114" s="113">
        <f>SUM(G114:H114)</f>
        <v>0</v>
      </c>
      <c r="G114" s="114"/>
      <c r="H114" s="115"/>
      <c r="J114" s="242"/>
      <c r="K114" s="242"/>
      <c r="L114" s="242"/>
    </row>
    <row r="115" spans="1:12" ht="15" customHeight="1" hidden="1" thickBot="1">
      <c r="A115" s="106">
        <v>2453</v>
      </c>
      <c r="B115" s="118" t="s">
        <v>178</v>
      </c>
      <c r="C115" s="107">
        <v>5</v>
      </c>
      <c r="D115" s="108">
        <v>3</v>
      </c>
      <c r="E115" s="103" t="s">
        <v>201</v>
      </c>
      <c r="F115" s="113">
        <f>SUM(G115:H115)</f>
        <v>0</v>
      </c>
      <c r="G115" s="114"/>
      <c r="H115" s="115"/>
      <c r="J115" s="242"/>
      <c r="K115" s="242"/>
      <c r="L115" s="242"/>
    </row>
    <row r="116" spans="1:12" ht="15" customHeight="1" hidden="1" thickBot="1">
      <c r="A116" s="106">
        <v>2454</v>
      </c>
      <c r="B116" s="118" t="s">
        <v>178</v>
      </c>
      <c r="C116" s="107">
        <v>5</v>
      </c>
      <c r="D116" s="108">
        <v>4</v>
      </c>
      <c r="E116" s="103" t="s">
        <v>202</v>
      </c>
      <c r="F116" s="113">
        <f>SUM(G116:H116)</f>
        <v>0</v>
      </c>
      <c r="G116" s="114"/>
      <c r="H116" s="115"/>
      <c r="J116" s="242"/>
      <c r="K116" s="242"/>
      <c r="L116" s="242"/>
    </row>
    <row r="117" spans="1:12" ht="19.5" customHeight="1" hidden="1" thickBot="1">
      <c r="A117" s="106">
        <v>2455</v>
      </c>
      <c r="B117" s="118" t="s">
        <v>178</v>
      </c>
      <c r="C117" s="107">
        <v>5</v>
      </c>
      <c r="D117" s="108">
        <v>5</v>
      </c>
      <c r="E117" s="103" t="s">
        <v>203</v>
      </c>
      <c r="F117" s="113">
        <f>SUM(G117:H117)</f>
        <v>0</v>
      </c>
      <c r="G117" s="114"/>
      <c r="H117" s="115"/>
      <c r="J117" s="242"/>
      <c r="K117" s="242"/>
      <c r="L117" s="242"/>
    </row>
    <row r="118" spans="1:12" ht="18" customHeight="1" hidden="1">
      <c r="A118" s="106">
        <v>2460</v>
      </c>
      <c r="B118" s="118" t="s">
        <v>178</v>
      </c>
      <c r="C118" s="107">
        <v>6</v>
      </c>
      <c r="D118" s="108">
        <v>0</v>
      </c>
      <c r="E118" s="103" t="s">
        <v>204</v>
      </c>
      <c r="F118" s="109">
        <f>SUM(F120)</f>
        <v>0</v>
      </c>
      <c r="G118" s="109">
        <f>SUM(G120)</f>
        <v>0</v>
      </c>
      <c r="H118" s="109">
        <f>SUM(H120)</f>
        <v>0</v>
      </c>
      <c r="J118" s="242"/>
      <c r="K118" s="242"/>
      <c r="L118" s="242"/>
    </row>
    <row r="119" spans="1:12" s="110" customFormat="1" ht="15" customHeight="1" hidden="1">
      <c r="A119" s="106"/>
      <c r="B119" s="98"/>
      <c r="C119" s="107"/>
      <c r="D119" s="108"/>
      <c r="E119" s="103" t="s">
        <v>130</v>
      </c>
      <c r="F119" s="116"/>
      <c r="G119" s="116"/>
      <c r="H119" s="116"/>
      <c r="J119" s="244"/>
      <c r="K119" s="241"/>
      <c r="L119" s="241"/>
    </row>
    <row r="120" spans="1:12" ht="18.75" customHeight="1" hidden="1" thickBot="1">
      <c r="A120" s="106">
        <v>2461</v>
      </c>
      <c r="B120" s="118" t="s">
        <v>178</v>
      </c>
      <c r="C120" s="107">
        <v>6</v>
      </c>
      <c r="D120" s="108">
        <v>1</v>
      </c>
      <c r="E120" s="103" t="s">
        <v>205</v>
      </c>
      <c r="F120" s="113">
        <f>SUM(G120:H120)</f>
        <v>0</v>
      </c>
      <c r="G120" s="114"/>
      <c r="H120" s="115"/>
      <c r="J120" s="242"/>
      <c r="K120" s="242"/>
      <c r="L120" s="242"/>
    </row>
    <row r="121" spans="1:12" ht="14.25" customHeight="1" hidden="1">
      <c r="A121" s="106">
        <v>2470</v>
      </c>
      <c r="B121" s="118" t="s">
        <v>178</v>
      </c>
      <c r="C121" s="107">
        <v>7</v>
      </c>
      <c r="D121" s="108">
        <v>0</v>
      </c>
      <c r="E121" s="103" t="s">
        <v>206</v>
      </c>
      <c r="F121" s="109">
        <f>SUM(F123:F126)</f>
        <v>0</v>
      </c>
      <c r="G121" s="109">
        <f>SUM(G123:G126)</f>
        <v>0</v>
      </c>
      <c r="H121" s="109">
        <f>SUM(H123:H126)</f>
        <v>0</v>
      </c>
      <c r="J121" s="242"/>
      <c r="K121" s="242"/>
      <c r="L121" s="242"/>
    </row>
    <row r="122" spans="1:12" s="110" customFormat="1" ht="14.25" customHeight="1" hidden="1">
      <c r="A122" s="106"/>
      <c r="B122" s="98"/>
      <c r="C122" s="107"/>
      <c r="D122" s="108"/>
      <c r="E122" s="103" t="s">
        <v>130</v>
      </c>
      <c r="F122" s="109"/>
      <c r="G122" s="111"/>
      <c r="H122" s="112"/>
      <c r="J122" s="244"/>
      <c r="K122" s="241"/>
      <c r="L122" s="241"/>
    </row>
    <row r="123" spans="1:12" ht="25.5" customHeight="1" hidden="1" thickBot="1">
      <c r="A123" s="106">
        <v>2471</v>
      </c>
      <c r="B123" s="118" t="s">
        <v>178</v>
      </c>
      <c r="C123" s="107">
        <v>7</v>
      </c>
      <c r="D123" s="108">
        <v>1</v>
      </c>
      <c r="E123" s="103" t="s">
        <v>207</v>
      </c>
      <c r="F123" s="113">
        <f>SUM(G123:H123)</f>
        <v>0</v>
      </c>
      <c r="G123" s="114"/>
      <c r="H123" s="115"/>
      <c r="J123" s="242"/>
      <c r="K123" s="242"/>
      <c r="L123" s="242"/>
    </row>
    <row r="124" spans="1:12" ht="15" customHeight="1" hidden="1" thickBot="1">
      <c r="A124" s="106">
        <v>2472</v>
      </c>
      <c r="B124" s="118" t="s">
        <v>178</v>
      </c>
      <c r="C124" s="107">
        <v>7</v>
      </c>
      <c r="D124" s="108">
        <v>2</v>
      </c>
      <c r="E124" s="103" t="s">
        <v>208</v>
      </c>
      <c r="F124" s="113">
        <f>SUM(G124:H124)</f>
        <v>0</v>
      </c>
      <c r="G124" s="114"/>
      <c r="H124" s="115"/>
      <c r="J124" s="242"/>
      <c r="K124" s="242"/>
      <c r="L124" s="242"/>
    </row>
    <row r="125" spans="1:12" ht="16.5" customHeight="1" hidden="1" thickBot="1">
      <c r="A125" s="106">
        <v>2473</v>
      </c>
      <c r="B125" s="118" t="s">
        <v>178</v>
      </c>
      <c r="C125" s="107">
        <v>7</v>
      </c>
      <c r="D125" s="108">
        <v>3</v>
      </c>
      <c r="E125" s="103" t="s">
        <v>209</v>
      </c>
      <c r="F125" s="113">
        <f>SUM(G125:H125)</f>
        <v>0</v>
      </c>
      <c r="G125" s="114"/>
      <c r="H125" s="115"/>
      <c r="J125" s="242"/>
      <c r="K125" s="242"/>
      <c r="L125" s="242"/>
    </row>
    <row r="126" spans="1:12" ht="17.25" customHeight="1" hidden="1" thickBot="1">
      <c r="A126" s="106">
        <v>2474</v>
      </c>
      <c r="B126" s="118" t="s">
        <v>178</v>
      </c>
      <c r="C126" s="107">
        <v>7</v>
      </c>
      <c r="D126" s="108">
        <v>4</v>
      </c>
      <c r="E126" s="103" t="s">
        <v>210</v>
      </c>
      <c r="F126" s="113">
        <f>SUM(G126:H126)</f>
        <v>0</v>
      </c>
      <c r="G126" s="114"/>
      <c r="H126" s="115"/>
      <c r="J126" s="242"/>
      <c r="K126" s="242"/>
      <c r="L126" s="242"/>
    </row>
    <row r="127" spans="1:12" ht="29.25" customHeight="1" hidden="1">
      <c r="A127" s="106">
        <v>2480</v>
      </c>
      <c r="B127" s="118" t="s">
        <v>178</v>
      </c>
      <c r="C127" s="107">
        <v>8</v>
      </c>
      <c r="D127" s="108">
        <v>0</v>
      </c>
      <c r="E127" s="103" t="s">
        <v>211</v>
      </c>
      <c r="F127" s="109">
        <f>SUM(F129:F135)</f>
        <v>0</v>
      </c>
      <c r="G127" s="109">
        <f>SUM(G129:G135)</f>
        <v>0</v>
      </c>
      <c r="H127" s="109">
        <f>SUM(H129:H135)</f>
        <v>0</v>
      </c>
      <c r="J127" s="242"/>
      <c r="K127" s="242"/>
      <c r="L127" s="242"/>
    </row>
    <row r="128" spans="1:12" s="110" customFormat="1" ht="16.5" customHeight="1" hidden="1">
      <c r="A128" s="106"/>
      <c r="B128" s="98"/>
      <c r="C128" s="107"/>
      <c r="D128" s="108"/>
      <c r="E128" s="103" t="s">
        <v>130</v>
      </c>
      <c r="F128" s="109"/>
      <c r="G128" s="111"/>
      <c r="H128" s="112"/>
      <c r="J128" s="244"/>
      <c r="K128" s="241"/>
      <c r="L128" s="241"/>
    </row>
    <row r="129" spans="1:12" ht="39.75" customHeight="1" hidden="1" thickBot="1">
      <c r="A129" s="106">
        <v>2481</v>
      </c>
      <c r="B129" s="118" t="s">
        <v>178</v>
      </c>
      <c r="C129" s="107">
        <v>8</v>
      </c>
      <c r="D129" s="108">
        <v>1</v>
      </c>
      <c r="E129" s="103" t="s">
        <v>212</v>
      </c>
      <c r="F129" s="113">
        <f aca="true" t="shared" si="1" ref="F129:F135">SUM(G129:H129)</f>
        <v>0</v>
      </c>
      <c r="G129" s="114"/>
      <c r="H129" s="115"/>
      <c r="J129" s="242"/>
      <c r="K129" s="242"/>
      <c r="L129" s="242"/>
    </row>
    <row r="130" spans="1:12" ht="40.5" customHeight="1" hidden="1" thickBot="1">
      <c r="A130" s="106">
        <v>2482</v>
      </c>
      <c r="B130" s="118" t="s">
        <v>178</v>
      </c>
      <c r="C130" s="107">
        <v>8</v>
      </c>
      <c r="D130" s="108">
        <v>2</v>
      </c>
      <c r="E130" s="103" t="s">
        <v>213</v>
      </c>
      <c r="F130" s="113">
        <f t="shared" si="1"/>
        <v>0</v>
      </c>
      <c r="G130" s="114"/>
      <c r="H130" s="115"/>
      <c r="J130" s="242"/>
      <c r="K130" s="242"/>
      <c r="L130" s="242"/>
    </row>
    <row r="131" spans="1:12" ht="30" customHeight="1" hidden="1" thickBot="1">
      <c r="A131" s="106">
        <v>2483</v>
      </c>
      <c r="B131" s="118" t="s">
        <v>178</v>
      </c>
      <c r="C131" s="107">
        <v>8</v>
      </c>
      <c r="D131" s="108">
        <v>3</v>
      </c>
      <c r="E131" s="103" t="s">
        <v>214</v>
      </c>
      <c r="F131" s="113">
        <f t="shared" si="1"/>
        <v>0</v>
      </c>
      <c r="G131" s="114"/>
      <c r="H131" s="115"/>
      <c r="J131" s="242"/>
      <c r="K131" s="242"/>
      <c r="L131" s="242"/>
    </row>
    <row r="132" spans="1:12" ht="37.5" customHeight="1" hidden="1" thickBot="1">
      <c r="A132" s="106">
        <v>2484</v>
      </c>
      <c r="B132" s="118" t="s">
        <v>178</v>
      </c>
      <c r="C132" s="107">
        <v>8</v>
      </c>
      <c r="D132" s="108">
        <v>4</v>
      </c>
      <c r="E132" s="103" t="s">
        <v>215</v>
      </c>
      <c r="F132" s="113">
        <f t="shared" si="1"/>
        <v>0</v>
      </c>
      <c r="G132" s="114"/>
      <c r="H132" s="115"/>
      <c r="J132" s="242"/>
      <c r="K132" s="242"/>
      <c r="L132" s="242"/>
    </row>
    <row r="133" spans="1:12" ht="28.5" customHeight="1" hidden="1" thickBot="1">
      <c r="A133" s="106">
        <v>2485</v>
      </c>
      <c r="B133" s="118" t="s">
        <v>178</v>
      </c>
      <c r="C133" s="107">
        <v>8</v>
      </c>
      <c r="D133" s="108">
        <v>5</v>
      </c>
      <c r="E133" s="103" t="s">
        <v>216</v>
      </c>
      <c r="F133" s="113">
        <f t="shared" si="1"/>
        <v>0</v>
      </c>
      <c r="G133" s="114"/>
      <c r="H133" s="115"/>
      <c r="J133" s="242"/>
      <c r="K133" s="242"/>
      <c r="L133" s="242"/>
    </row>
    <row r="134" spans="1:12" ht="20.25" customHeight="1" hidden="1" thickBot="1">
      <c r="A134" s="106">
        <v>2486</v>
      </c>
      <c r="B134" s="118" t="s">
        <v>178</v>
      </c>
      <c r="C134" s="107">
        <v>8</v>
      </c>
      <c r="D134" s="108">
        <v>6</v>
      </c>
      <c r="E134" s="103" t="s">
        <v>217</v>
      </c>
      <c r="F134" s="113">
        <f t="shared" si="1"/>
        <v>0</v>
      </c>
      <c r="G134" s="114"/>
      <c r="H134" s="115"/>
      <c r="J134" s="242"/>
      <c r="K134" s="242"/>
      <c r="L134" s="242"/>
    </row>
    <row r="135" spans="1:12" ht="27" customHeight="1" hidden="1" thickBot="1">
      <c r="A135" s="106">
        <v>2487</v>
      </c>
      <c r="B135" s="118" t="s">
        <v>178</v>
      </c>
      <c r="C135" s="107" t="s">
        <v>694</v>
      </c>
      <c r="D135" s="108">
        <v>7</v>
      </c>
      <c r="E135" s="103" t="s">
        <v>218</v>
      </c>
      <c r="F135" s="113">
        <f t="shared" si="1"/>
        <v>0</v>
      </c>
      <c r="G135" s="114"/>
      <c r="H135" s="115"/>
      <c r="J135" s="242"/>
      <c r="K135" s="242"/>
      <c r="L135" s="242"/>
    </row>
    <row r="136" spans="1:12" ht="27.75" customHeight="1">
      <c r="A136" s="106">
        <v>2490</v>
      </c>
      <c r="B136" s="118" t="s">
        <v>178</v>
      </c>
      <c r="C136" s="107">
        <v>9</v>
      </c>
      <c r="D136" s="108">
        <v>0</v>
      </c>
      <c r="E136" s="103" t="s">
        <v>219</v>
      </c>
      <c r="F136" s="109">
        <f>SUM(F138)</f>
        <v>-2000</v>
      </c>
      <c r="G136" s="109">
        <f>SUM(G138)</f>
        <v>0</v>
      </c>
      <c r="H136" s="109">
        <f>SUM(H138)</f>
        <v>-2000</v>
      </c>
      <c r="J136" s="242"/>
      <c r="K136" s="242"/>
      <c r="L136" s="242"/>
    </row>
    <row r="137" spans="1:12" s="110" customFormat="1" ht="16.5" customHeight="1">
      <c r="A137" s="106"/>
      <c r="B137" s="98"/>
      <c r="C137" s="107"/>
      <c r="D137" s="108"/>
      <c r="E137" s="103" t="s">
        <v>130</v>
      </c>
      <c r="F137" s="116"/>
      <c r="G137" s="116"/>
      <c r="H137" s="116"/>
      <c r="J137" s="244"/>
      <c r="K137" s="241"/>
      <c r="L137" s="241"/>
    </row>
    <row r="138" spans="1:12" ht="14.25" customHeight="1" thickBot="1">
      <c r="A138" s="106">
        <v>2491</v>
      </c>
      <c r="B138" s="118" t="s">
        <v>178</v>
      </c>
      <c r="C138" s="107">
        <v>9</v>
      </c>
      <c r="D138" s="108">
        <v>1</v>
      </c>
      <c r="E138" s="103" t="s">
        <v>219</v>
      </c>
      <c r="F138" s="113">
        <f>SUM(G138:H138)</f>
        <v>-2000</v>
      </c>
      <c r="G138" s="114">
        <v>0</v>
      </c>
      <c r="H138" s="115">
        <v>-2000</v>
      </c>
      <c r="J138" s="242"/>
      <c r="K138" s="242"/>
      <c r="L138" s="242"/>
    </row>
    <row r="139" spans="1:12" s="102" customFormat="1" ht="34.5" customHeight="1">
      <c r="A139" s="106">
        <v>2500</v>
      </c>
      <c r="B139" s="211" t="s">
        <v>220</v>
      </c>
      <c r="C139" s="212">
        <v>0</v>
      </c>
      <c r="D139" s="213">
        <v>0</v>
      </c>
      <c r="E139" s="210" t="s">
        <v>619</v>
      </c>
      <c r="F139" s="214">
        <f>SUM(F141,F144,F147,F150,F153,F156,)</f>
        <v>60105.5</v>
      </c>
      <c r="G139" s="214">
        <f>SUM(G141,G144,G147,G150,G153,G156,)</f>
        <v>60105.5</v>
      </c>
      <c r="H139" s="214">
        <f>SUM(H141,H144,H147,H150,H153,H156,)</f>
        <v>0</v>
      </c>
      <c r="J139" s="241"/>
      <c r="K139" s="241"/>
      <c r="L139" s="241"/>
    </row>
    <row r="140" spans="1:12" ht="11.25" customHeight="1">
      <c r="A140" s="97"/>
      <c r="B140" s="98"/>
      <c r="C140" s="99"/>
      <c r="D140" s="100"/>
      <c r="E140" s="103" t="s">
        <v>5</v>
      </c>
      <c r="F140" s="101"/>
      <c r="G140" s="104"/>
      <c r="H140" s="105"/>
      <c r="J140" s="242"/>
      <c r="K140" s="242"/>
      <c r="L140" s="242"/>
    </row>
    <row r="141" spans="1:12" ht="17.25" customHeight="1">
      <c r="A141" s="106">
        <v>2510</v>
      </c>
      <c r="B141" s="118" t="s">
        <v>220</v>
      </c>
      <c r="C141" s="107">
        <v>1</v>
      </c>
      <c r="D141" s="108">
        <v>0</v>
      </c>
      <c r="E141" s="103" t="s">
        <v>221</v>
      </c>
      <c r="F141" s="109">
        <f>SUM(F143)</f>
        <v>39105.5</v>
      </c>
      <c r="G141" s="109">
        <f>SUM(G143)</f>
        <v>39105.5</v>
      </c>
      <c r="H141" s="109">
        <f>SUM(H143)</f>
        <v>0</v>
      </c>
      <c r="J141" s="242"/>
      <c r="K141" s="242"/>
      <c r="L141" s="241"/>
    </row>
    <row r="142" spans="1:12" s="110" customFormat="1" ht="10.5" customHeight="1">
      <c r="A142" s="106"/>
      <c r="B142" s="98"/>
      <c r="C142" s="107"/>
      <c r="D142" s="108"/>
      <c r="E142" s="103" t="s">
        <v>130</v>
      </c>
      <c r="F142" s="116"/>
      <c r="G142" s="116"/>
      <c r="H142" s="116"/>
      <c r="J142" s="244"/>
      <c r="K142" s="241"/>
      <c r="L142" s="241"/>
    </row>
    <row r="143" spans="1:12" ht="17.25" customHeight="1" thickBot="1">
      <c r="A143" s="106">
        <v>2511</v>
      </c>
      <c r="B143" s="118" t="s">
        <v>220</v>
      </c>
      <c r="C143" s="107">
        <v>1</v>
      </c>
      <c r="D143" s="108">
        <v>1</v>
      </c>
      <c r="E143" s="103" t="s">
        <v>221</v>
      </c>
      <c r="F143" s="113">
        <f>SUM(G143:H143)</f>
        <v>39105.5</v>
      </c>
      <c r="G143" s="114">
        <v>39105.5</v>
      </c>
      <c r="H143" s="115">
        <v>0</v>
      </c>
      <c r="J143" s="242"/>
      <c r="K143" s="242"/>
      <c r="L143" s="241"/>
    </row>
    <row r="144" spans="1:12" ht="18.75" customHeight="1" hidden="1">
      <c r="A144" s="106">
        <v>2520</v>
      </c>
      <c r="B144" s="118" t="s">
        <v>220</v>
      </c>
      <c r="C144" s="107">
        <v>2</v>
      </c>
      <c r="D144" s="108">
        <v>0</v>
      </c>
      <c r="E144" s="103" t="s">
        <v>222</v>
      </c>
      <c r="F144" s="109">
        <f>SUM(F146)</f>
        <v>0</v>
      </c>
      <c r="G144" s="109">
        <f>SUM(G146)</f>
        <v>0</v>
      </c>
      <c r="H144" s="109">
        <f>SUM(H146)</f>
        <v>0</v>
      </c>
      <c r="J144" s="242"/>
      <c r="K144" s="242"/>
      <c r="L144" s="242"/>
    </row>
    <row r="145" spans="1:12" s="110" customFormat="1" ht="10.5" customHeight="1" hidden="1">
      <c r="A145" s="106"/>
      <c r="B145" s="98"/>
      <c r="C145" s="107"/>
      <c r="D145" s="108"/>
      <c r="E145" s="103" t="s">
        <v>130</v>
      </c>
      <c r="F145" s="116"/>
      <c r="G145" s="116"/>
      <c r="H145" s="116"/>
      <c r="J145" s="244"/>
      <c r="K145" s="241"/>
      <c r="L145" s="241"/>
    </row>
    <row r="146" spans="1:12" ht="16.5" customHeight="1" hidden="1" thickBot="1">
      <c r="A146" s="106">
        <v>2521</v>
      </c>
      <c r="B146" s="118" t="s">
        <v>220</v>
      </c>
      <c r="C146" s="107">
        <v>2</v>
      </c>
      <c r="D146" s="108">
        <v>1</v>
      </c>
      <c r="E146" s="103" t="s">
        <v>223</v>
      </c>
      <c r="F146" s="113">
        <f>SUM(G146:H146)</f>
        <v>0</v>
      </c>
      <c r="G146" s="114"/>
      <c r="H146" s="115"/>
      <c r="J146" s="242"/>
      <c r="K146" s="242"/>
      <c r="L146" s="242"/>
    </row>
    <row r="147" spans="1:12" ht="19.5" customHeight="1" hidden="1">
      <c r="A147" s="106">
        <v>2530</v>
      </c>
      <c r="B147" s="118" t="s">
        <v>220</v>
      </c>
      <c r="C147" s="107">
        <v>3</v>
      </c>
      <c r="D147" s="108">
        <v>0</v>
      </c>
      <c r="E147" s="103" t="s">
        <v>224</v>
      </c>
      <c r="F147" s="109">
        <f>SUM(F149)</f>
        <v>0</v>
      </c>
      <c r="G147" s="109">
        <f>SUM(G149)</f>
        <v>0</v>
      </c>
      <c r="H147" s="109">
        <f>SUM(H149)</f>
        <v>0</v>
      </c>
      <c r="J147" s="242"/>
      <c r="K147" s="242"/>
      <c r="L147" s="242"/>
    </row>
    <row r="148" spans="1:12" s="110" customFormat="1" ht="10.5" customHeight="1" hidden="1">
      <c r="A148" s="106"/>
      <c r="B148" s="98"/>
      <c r="C148" s="107"/>
      <c r="D148" s="108"/>
      <c r="E148" s="103" t="s">
        <v>130</v>
      </c>
      <c r="F148" s="116"/>
      <c r="G148" s="116"/>
      <c r="H148" s="116"/>
      <c r="J148" s="244"/>
      <c r="K148" s="241"/>
      <c r="L148" s="241"/>
    </row>
    <row r="149" spans="1:12" ht="16.5" customHeight="1" hidden="1" thickBot="1">
      <c r="A149" s="106">
        <v>2531</v>
      </c>
      <c r="B149" s="118" t="s">
        <v>220</v>
      </c>
      <c r="C149" s="107">
        <v>3</v>
      </c>
      <c r="D149" s="108">
        <v>1</v>
      </c>
      <c r="E149" s="103" t="s">
        <v>224</v>
      </c>
      <c r="F149" s="113">
        <f>SUM(G149:H149)</f>
        <v>0</v>
      </c>
      <c r="G149" s="114"/>
      <c r="H149" s="115"/>
      <c r="J149" s="242"/>
      <c r="K149" s="242"/>
      <c r="L149" s="242"/>
    </row>
    <row r="150" spans="1:12" ht="24.75" customHeight="1" hidden="1">
      <c r="A150" s="106">
        <v>2540</v>
      </c>
      <c r="B150" s="118" t="s">
        <v>220</v>
      </c>
      <c r="C150" s="107">
        <v>4</v>
      </c>
      <c r="D150" s="108">
        <v>0</v>
      </c>
      <c r="E150" s="103" t="s">
        <v>225</v>
      </c>
      <c r="F150" s="109">
        <f>SUM(F152)</f>
        <v>0</v>
      </c>
      <c r="G150" s="109">
        <f>SUM(G152)</f>
        <v>0</v>
      </c>
      <c r="H150" s="109">
        <f>SUM(H152)</f>
        <v>0</v>
      </c>
      <c r="J150" s="242"/>
      <c r="K150" s="242"/>
      <c r="L150" s="242"/>
    </row>
    <row r="151" spans="1:12" s="110" customFormat="1" ht="16.5" customHeight="1" hidden="1">
      <c r="A151" s="106"/>
      <c r="B151" s="98"/>
      <c r="C151" s="107"/>
      <c r="D151" s="108"/>
      <c r="E151" s="103" t="s">
        <v>130</v>
      </c>
      <c r="F151" s="116"/>
      <c r="G151" s="116"/>
      <c r="H151" s="116"/>
      <c r="J151" s="244"/>
      <c r="K151" s="241"/>
      <c r="L151" s="241"/>
    </row>
    <row r="152" spans="1:12" ht="17.25" customHeight="1" hidden="1" thickBot="1">
      <c r="A152" s="106">
        <v>2541</v>
      </c>
      <c r="B152" s="118" t="s">
        <v>220</v>
      </c>
      <c r="C152" s="107">
        <v>4</v>
      </c>
      <c r="D152" s="108">
        <v>1</v>
      </c>
      <c r="E152" s="103" t="s">
        <v>225</v>
      </c>
      <c r="F152" s="113">
        <f>SUM(G152:H152)</f>
        <v>0</v>
      </c>
      <c r="G152" s="114"/>
      <c r="H152" s="115"/>
      <c r="J152" s="242"/>
      <c r="K152" s="242"/>
      <c r="L152" s="242"/>
    </row>
    <row r="153" spans="1:12" ht="27" customHeight="1" hidden="1">
      <c r="A153" s="106">
        <v>2550</v>
      </c>
      <c r="B153" s="118" t="s">
        <v>220</v>
      </c>
      <c r="C153" s="107">
        <v>5</v>
      </c>
      <c r="D153" s="108">
        <v>0</v>
      </c>
      <c r="E153" s="103" t="s">
        <v>226</v>
      </c>
      <c r="F153" s="109">
        <f>SUM(F155)</f>
        <v>0</v>
      </c>
      <c r="G153" s="109">
        <f>SUM(G155)</f>
        <v>0</v>
      </c>
      <c r="H153" s="109">
        <f>SUM(H155)</f>
        <v>0</v>
      </c>
      <c r="J153" s="242"/>
      <c r="K153" s="242"/>
      <c r="L153" s="242"/>
    </row>
    <row r="154" spans="1:12" s="110" customFormat="1" ht="14.25" customHeight="1" hidden="1">
      <c r="A154" s="106"/>
      <c r="B154" s="98"/>
      <c r="C154" s="107"/>
      <c r="D154" s="108"/>
      <c r="E154" s="103" t="s">
        <v>130</v>
      </c>
      <c r="F154" s="116"/>
      <c r="G154" s="116"/>
      <c r="H154" s="116"/>
      <c r="J154" s="244"/>
      <c r="K154" s="241"/>
      <c r="L154" s="241"/>
    </row>
    <row r="155" spans="1:12" ht="27.75" customHeight="1" hidden="1" thickBot="1">
      <c r="A155" s="106">
        <v>2551</v>
      </c>
      <c r="B155" s="118" t="s">
        <v>220</v>
      </c>
      <c r="C155" s="107">
        <v>5</v>
      </c>
      <c r="D155" s="108">
        <v>1</v>
      </c>
      <c r="E155" s="103" t="s">
        <v>226</v>
      </c>
      <c r="F155" s="113">
        <f>SUM(G155:H155)</f>
        <v>0</v>
      </c>
      <c r="G155" s="114"/>
      <c r="H155" s="115"/>
      <c r="J155" s="242"/>
      <c r="K155" s="242"/>
      <c r="L155" s="242"/>
    </row>
    <row r="156" spans="1:12" ht="25.5" customHeight="1">
      <c r="A156" s="106">
        <v>2560</v>
      </c>
      <c r="B156" s="118" t="s">
        <v>220</v>
      </c>
      <c r="C156" s="107">
        <v>6</v>
      </c>
      <c r="D156" s="108">
        <v>0</v>
      </c>
      <c r="E156" s="103" t="s">
        <v>227</v>
      </c>
      <c r="F156" s="109">
        <f>SUM(F158)</f>
        <v>21000</v>
      </c>
      <c r="G156" s="109">
        <f>SUM(G158)</f>
        <v>21000</v>
      </c>
      <c r="H156" s="109">
        <f>SUM(H158)</f>
        <v>0</v>
      </c>
      <c r="J156" s="242"/>
      <c r="K156" s="242"/>
      <c r="L156" s="241"/>
    </row>
    <row r="157" spans="1:12" s="110" customFormat="1" ht="10.5" customHeight="1">
      <c r="A157" s="106"/>
      <c r="B157" s="98"/>
      <c r="C157" s="107"/>
      <c r="D157" s="108"/>
      <c r="E157" s="103" t="s">
        <v>130</v>
      </c>
      <c r="F157" s="116"/>
      <c r="G157" s="116"/>
      <c r="H157" s="116"/>
      <c r="J157" s="244"/>
      <c r="K157" s="241"/>
      <c r="L157" s="241"/>
    </row>
    <row r="158" spans="1:12" ht="27.75" customHeight="1" thickBot="1">
      <c r="A158" s="106">
        <v>2561</v>
      </c>
      <c r="B158" s="118" t="s">
        <v>220</v>
      </c>
      <c r="C158" s="107">
        <v>6</v>
      </c>
      <c r="D158" s="108">
        <v>1</v>
      </c>
      <c r="E158" s="103" t="s">
        <v>227</v>
      </c>
      <c r="F158" s="113">
        <f>SUM(G158:H158)</f>
        <v>21000</v>
      </c>
      <c r="G158" s="114">
        <v>21000</v>
      </c>
      <c r="H158" s="115">
        <v>0</v>
      </c>
      <c r="J158" s="242"/>
      <c r="K158" s="242"/>
      <c r="L158" s="241"/>
    </row>
    <row r="159" spans="1:12" s="102" customFormat="1" ht="48.75" customHeight="1">
      <c r="A159" s="106">
        <v>2600</v>
      </c>
      <c r="B159" s="211" t="s">
        <v>228</v>
      </c>
      <c r="C159" s="212">
        <v>0</v>
      </c>
      <c r="D159" s="213">
        <v>0</v>
      </c>
      <c r="E159" s="210" t="s">
        <v>621</v>
      </c>
      <c r="F159" s="214">
        <f>SUM(F161,F164,F167,F170,F173,F176,)</f>
        <v>8206</v>
      </c>
      <c r="G159" s="214">
        <f>SUM(G161,G164,G167,G170,G173,G176,)</f>
        <v>8206</v>
      </c>
      <c r="H159" s="214">
        <f>SUM(H161,H164,H167,H170,H173,H176,)</f>
        <v>0</v>
      </c>
      <c r="J159" s="241"/>
      <c r="K159" s="241"/>
      <c r="L159" s="241"/>
    </row>
    <row r="160" spans="1:12" ht="11.25" customHeight="1">
      <c r="A160" s="97"/>
      <c r="B160" s="98"/>
      <c r="C160" s="99"/>
      <c r="D160" s="100"/>
      <c r="E160" s="103" t="s">
        <v>5</v>
      </c>
      <c r="F160" s="101"/>
      <c r="G160" s="104"/>
      <c r="H160" s="105"/>
      <c r="J160" s="242"/>
      <c r="K160" s="242"/>
      <c r="L160" s="242"/>
    </row>
    <row r="161" spans="1:12" ht="16.5" customHeight="1" hidden="1">
      <c r="A161" s="106">
        <v>2610</v>
      </c>
      <c r="B161" s="118" t="s">
        <v>228</v>
      </c>
      <c r="C161" s="107">
        <v>1</v>
      </c>
      <c r="D161" s="108">
        <v>0</v>
      </c>
      <c r="E161" s="103" t="s">
        <v>229</v>
      </c>
      <c r="F161" s="109">
        <f>SUM(F163)</f>
        <v>0</v>
      </c>
      <c r="G161" s="109">
        <f>SUM(G163)</f>
        <v>0</v>
      </c>
      <c r="H161" s="109">
        <f>SUM(H163)</f>
        <v>0</v>
      </c>
      <c r="J161" s="242"/>
      <c r="K161" s="242"/>
      <c r="L161" s="242"/>
    </row>
    <row r="162" spans="1:12" s="110" customFormat="1" ht="10.5" customHeight="1" hidden="1">
      <c r="A162" s="106"/>
      <c r="B162" s="98"/>
      <c r="C162" s="107"/>
      <c r="D162" s="108"/>
      <c r="E162" s="103" t="s">
        <v>130</v>
      </c>
      <c r="F162" s="116"/>
      <c r="G162" s="116"/>
      <c r="H162" s="116"/>
      <c r="J162" s="244"/>
      <c r="K162" s="241"/>
      <c r="L162" s="241"/>
    </row>
    <row r="163" spans="1:12" ht="21" customHeight="1" hidden="1" thickBot="1">
      <c r="A163" s="106">
        <v>2611</v>
      </c>
      <c r="B163" s="118" t="s">
        <v>228</v>
      </c>
      <c r="C163" s="107">
        <v>1</v>
      </c>
      <c r="D163" s="108">
        <v>1</v>
      </c>
      <c r="E163" s="103" t="s">
        <v>230</v>
      </c>
      <c r="F163" s="113">
        <f>SUM(G163:H163)</f>
        <v>0</v>
      </c>
      <c r="G163" s="114"/>
      <c r="H163" s="115"/>
      <c r="J163" s="242"/>
      <c r="K163" s="242"/>
      <c r="L163" s="242"/>
    </row>
    <row r="164" spans="1:12" ht="17.25" customHeight="1" hidden="1">
      <c r="A164" s="106">
        <v>2620</v>
      </c>
      <c r="B164" s="118" t="s">
        <v>228</v>
      </c>
      <c r="C164" s="107">
        <v>2</v>
      </c>
      <c r="D164" s="108">
        <v>0</v>
      </c>
      <c r="E164" s="103" t="s">
        <v>231</v>
      </c>
      <c r="F164" s="109">
        <f>SUM(F166)</f>
        <v>0</v>
      </c>
      <c r="G164" s="109">
        <f>SUM(G166)</f>
        <v>0</v>
      </c>
      <c r="H164" s="109">
        <f>SUM(H166)</f>
        <v>0</v>
      </c>
      <c r="J164" s="242"/>
      <c r="K164" s="242"/>
      <c r="L164" s="242"/>
    </row>
    <row r="165" spans="1:12" s="110" customFormat="1" ht="10.5" customHeight="1" hidden="1">
      <c r="A165" s="106"/>
      <c r="B165" s="98"/>
      <c r="C165" s="107"/>
      <c r="D165" s="108"/>
      <c r="E165" s="103" t="s">
        <v>130</v>
      </c>
      <c r="F165" s="116"/>
      <c r="G165" s="116"/>
      <c r="H165" s="116"/>
      <c r="J165" s="244"/>
      <c r="K165" s="241"/>
      <c r="L165" s="241"/>
    </row>
    <row r="166" spans="1:12" ht="13.5" customHeight="1" hidden="1" thickBot="1">
      <c r="A166" s="106">
        <v>2621</v>
      </c>
      <c r="B166" s="118" t="s">
        <v>228</v>
      </c>
      <c r="C166" s="107">
        <v>2</v>
      </c>
      <c r="D166" s="108">
        <v>1</v>
      </c>
      <c r="E166" s="103" t="s">
        <v>231</v>
      </c>
      <c r="F166" s="113">
        <f>SUM(G166:H166)</f>
        <v>0</v>
      </c>
      <c r="G166" s="114"/>
      <c r="H166" s="115"/>
      <c r="J166" s="242"/>
      <c r="K166" s="242"/>
      <c r="L166" s="242"/>
    </row>
    <row r="167" spans="1:12" ht="18.75" customHeight="1" hidden="1">
      <c r="A167" s="106">
        <v>2630</v>
      </c>
      <c r="B167" s="118" t="s">
        <v>228</v>
      </c>
      <c r="C167" s="107">
        <v>3</v>
      </c>
      <c r="D167" s="108">
        <v>0</v>
      </c>
      <c r="E167" s="103" t="s">
        <v>232</v>
      </c>
      <c r="F167" s="109">
        <f>SUM(F169)</f>
        <v>0</v>
      </c>
      <c r="G167" s="109">
        <f>SUM(G169)</f>
        <v>0</v>
      </c>
      <c r="H167" s="109">
        <f>SUM(H169)</f>
        <v>0</v>
      </c>
      <c r="J167" s="242"/>
      <c r="K167" s="242"/>
      <c r="L167" s="242"/>
    </row>
    <row r="168" spans="1:12" s="110" customFormat="1" ht="15.75" customHeight="1" hidden="1">
      <c r="A168" s="106"/>
      <c r="B168" s="98"/>
      <c r="C168" s="107"/>
      <c r="D168" s="108"/>
      <c r="E168" s="103" t="s">
        <v>130</v>
      </c>
      <c r="F168" s="116"/>
      <c r="G168" s="116"/>
      <c r="H168" s="116"/>
      <c r="J168" s="244"/>
      <c r="K168" s="241"/>
      <c r="L168" s="241"/>
    </row>
    <row r="169" spans="1:12" ht="15" customHeight="1" hidden="1" thickBot="1">
      <c r="A169" s="106">
        <v>2631</v>
      </c>
      <c r="B169" s="118" t="s">
        <v>228</v>
      </c>
      <c r="C169" s="107">
        <v>3</v>
      </c>
      <c r="D169" s="108">
        <v>1</v>
      </c>
      <c r="E169" s="103" t="s">
        <v>233</v>
      </c>
      <c r="F169" s="113">
        <f>SUM(G169:H169)</f>
        <v>0</v>
      </c>
      <c r="G169" s="114"/>
      <c r="H169" s="115"/>
      <c r="J169" s="242"/>
      <c r="K169" s="242"/>
      <c r="L169" s="242"/>
    </row>
    <row r="170" spans="1:12" ht="15.75" customHeight="1">
      <c r="A170" s="106">
        <v>2640</v>
      </c>
      <c r="B170" s="118" t="s">
        <v>228</v>
      </c>
      <c r="C170" s="107">
        <v>4</v>
      </c>
      <c r="D170" s="108">
        <v>0</v>
      </c>
      <c r="E170" s="103" t="s">
        <v>234</v>
      </c>
      <c r="F170" s="109">
        <f>SUM(F172)</f>
        <v>8206</v>
      </c>
      <c r="G170" s="109">
        <f>SUM(G172)</f>
        <v>8206</v>
      </c>
      <c r="H170" s="109">
        <f>SUM(H172)</f>
        <v>0</v>
      </c>
      <c r="J170" s="242"/>
      <c r="K170" s="242"/>
      <c r="L170" s="241"/>
    </row>
    <row r="171" spans="1:12" s="110" customFormat="1" ht="14.25" customHeight="1">
      <c r="A171" s="106"/>
      <c r="B171" s="98"/>
      <c r="C171" s="107"/>
      <c r="D171" s="108"/>
      <c r="E171" s="103" t="s">
        <v>130</v>
      </c>
      <c r="F171" s="116"/>
      <c r="G171" s="116"/>
      <c r="H171" s="116"/>
      <c r="J171" s="244"/>
      <c r="K171" s="241"/>
      <c r="L171" s="241"/>
    </row>
    <row r="172" spans="1:12" ht="13.5" customHeight="1" thickBot="1">
      <c r="A172" s="106">
        <v>2641</v>
      </c>
      <c r="B172" s="118" t="s">
        <v>228</v>
      </c>
      <c r="C172" s="107">
        <v>4</v>
      </c>
      <c r="D172" s="108">
        <v>1</v>
      </c>
      <c r="E172" s="103" t="s">
        <v>235</v>
      </c>
      <c r="F172" s="113">
        <f>SUM(G172:H172)</f>
        <v>8206</v>
      </c>
      <c r="G172" s="114">
        <v>8206</v>
      </c>
      <c r="H172" s="115">
        <v>0</v>
      </c>
      <c r="J172" s="242"/>
      <c r="K172" s="242"/>
      <c r="L172" s="241"/>
    </row>
    <row r="173" spans="1:12" ht="45" customHeight="1" hidden="1">
      <c r="A173" s="106">
        <v>2650</v>
      </c>
      <c r="B173" s="118" t="s">
        <v>228</v>
      </c>
      <c r="C173" s="107">
        <v>5</v>
      </c>
      <c r="D173" s="108">
        <v>0</v>
      </c>
      <c r="E173" s="103" t="s">
        <v>236</v>
      </c>
      <c r="F173" s="109">
        <f>SUM(F175)</f>
        <v>0</v>
      </c>
      <c r="G173" s="109">
        <f>SUM(G175)</f>
        <v>0</v>
      </c>
      <c r="H173" s="109">
        <f>SUM(H175)</f>
        <v>0</v>
      </c>
      <c r="J173" s="242"/>
      <c r="K173" s="242"/>
      <c r="L173" s="242"/>
    </row>
    <row r="174" spans="1:12" s="110" customFormat="1" ht="14.25" customHeight="1" hidden="1">
      <c r="A174" s="106"/>
      <c r="B174" s="98"/>
      <c r="C174" s="107"/>
      <c r="D174" s="108"/>
      <c r="E174" s="103" t="s">
        <v>130</v>
      </c>
      <c r="F174" s="116"/>
      <c r="G174" s="116"/>
      <c r="H174" s="116"/>
      <c r="J174" s="244"/>
      <c r="K174" s="241"/>
      <c r="L174" s="241"/>
    </row>
    <row r="175" spans="1:12" ht="37.5" customHeight="1" hidden="1" thickBot="1">
      <c r="A175" s="106">
        <v>2651</v>
      </c>
      <c r="B175" s="118" t="s">
        <v>228</v>
      </c>
      <c r="C175" s="107">
        <v>5</v>
      </c>
      <c r="D175" s="108">
        <v>1</v>
      </c>
      <c r="E175" s="103" t="s">
        <v>236</v>
      </c>
      <c r="F175" s="113">
        <f>SUM(G175:H175)</f>
        <v>0</v>
      </c>
      <c r="G175" s="114">
        <v>0</v>
      </c>
      <c r="H175" s="115">
        <v>0</v>
      </c>
      <c r="J175" s="242"/>
      <c r="K175" s="242"/>
      <c r="L175" s="242"/>
    </row>
    <row r="176" spans="1:12" ht="29.25" customHeight="1" hidden="1">
      <c r="A176" s="106">
        <v>2660</v>
      </c>
      <c r="B176" s="118" t="s">
        <v>228</v>
      </c>
      <c r="C176" s="107">
        <v>6</v>
      </c>
      <c r="D176" s="108">
        <v>0</v>
      </c>
      <c r="E176" s="103" t="s">
        <v>237</v>
      </c>
      <c r="F176" s="109">
        <f>SUM(F178)</f>
        <v>0</v>
      </c>
      <c r="G176" s="109">
        <f>SUM(G178)</f>
        <v>0</v>
      </c>
      <c r="H176" s="109">
        <f>SUM(H178)</f>
        <v>0</v>
      </c>
      <c r="J176" s="242"/>
      <c r="K176" s="242"/>
      <c r="L176" s="242"/>
    </row>
    <row r="177" spans="1:12" s="110" customFormat="1" ht="14.25" customHeight="1" hidden="1">
      <c r="A177" s="106"/>
      <c r="B177" s="98"/>
      <c r="C177" s="107"/>
      <c r="D177" s="108"/>
      <c r="E177" s="103" t="s">
        <v>130</v>
      </c>
      <c r="F177" s="116"/>
      <c r="G177" s="116"/>
      <c r="H177" s="116"/>
      <c r="J177" s="244"/>
      <c r="K177" s="241"/>
      <c r="L177" s="241"/>
    </row>
    <row r="178" spans="1:12" ht="26.25" customHeight="1" hidden="1" thickBot="1">
      <c r="A178" s="106">
        <v>2661</v>
      </c>
      <c r="B178" s="118" t="s">
        <v>228</v>
      </c>
      <c r="C178" s="107">
        <v>6</v>
      </c>
      <c r="D178" s="108">
        <v>1</v>
      </c>
      <c r="E178" s="103" t="s">
        <v>237</v>
      </c>
      <c r="F178" s="113">
        <f>SUM(G178:H178)</f>
        <v>0</v>
      </c>
      <c r="G178" s="114"/>
      <c r="H178" s="115"/>
      <c r="J178" s="242"/>
      <c r="K178" s="242"/>
      <c r="L178" s="242"/>
    </row>
    <row r="179" spans="1:12" s="102" customFormat="1" ht="36" customHeight="1">
      <c r="A179" s="106">
        <v>2700</v>
      </c>
      <c r="B179" s="211" t="s">
        <v>238</v>
      </c>
      <c r="C179" s="212">
        <v>0</v>
      </c>
      <c r="D179" s="213">
        <v>0</v>
      </c>
      <c r="E179" s="210" t="s">
        <v>622</v>
      </c>
      <c r="F179" s="214">
        <f>SUM(F181,F186,F192,F198,F201,F204)</f>
        <v>0</v>
      </c>
      <c r="G179" s="214">
        <f>SUM(G181,G186,G192,G198,G201,G204)</f>
        <v>0</v>
      </c>
      <c r="H179" s="214">
        <f>SUM(H181,H186,H192,H198,H201,H204)</f>
        <v>0</v>
      </c>
      <c r="J179" s="241"/>
      <c r="K179" s="241"/>
      <c r="L179" s="241"/>
    </row>
    <row r="180" spans="1:12" ht="11.25" customHeight="1">
      <c r="A180" s="97"/>
      <c r="B180" s="98"/>
      <c r="C180" s="99"/>
      <c r="D180" s="100"/>
      <c r="E180" s="103" t="s">
        <v>5</v>
      </c>
      <c r="F180" s="101"/>
      <c r="G180" s="104"/>
      <c r="H180" s="105"/>
      <c r="J180" s="242"/>
      <c r="K180" s="242"/>
      <c r="L180" s="242"/>
    </row>
    <row r="181" spans="1:12" ht="15.75" customHeight="1" hidden="1">
      <c r="A181" s="106">
        <v>2710</v>
      </c>
      <c r="B181" s="118" t="s">
        <v>238</v>
      </c>
      <c r="C181" s="107">
        <v>1</v>
      </c>
      <c r="D181" s="108">
        <v>0</v>
      </c>
      <c r="E181" s="103" t="s">
        <v>239</v>
      </c>
      <c r="F181" s="109">
        <f>SUM(F183:F185)</f>
        <v>0</v>
      </c>
      <c r="G181" s="109">
        <f>SUM(G183:G185)</f>
        <v>0</v>
      </c>
      <c r="H181" s="109">
        <f>SUM(H183:H185)</f>
        <v>0</v>
      </c>
      <c r="J181" s="242"/>
      <c r="K181" s="242"/>
      <c r="L181" s="242"/>
    </row>
    <row r="182" spans="1:12" s="110" customFormat="1" ht="14.25" customHeight="1" hidden="1">
      <c r="A182" s="106"/>
      <c r="B182" s="98"/>
      <c r="C182" s="107"/>
      <c r="D182" s="108"/>
      <c r="E182" s="103" t="s">
        <v>130</v>
      </c>
      <c r="F182" s="109"/>
      <c r="G182" s="111"/>
      <c r="H182" s="112"/>
      <c r="J182" s="244"/>
      <c r="K182" s="241"/>
      <c r="L182" s="241"/>
    </row>
    <row r="183" spans="1:12" ht="18" customHeight="1" hidden="1" thickBot="1">
      <c r="A183" s="106">
        <v>2711</v>
      </c>
      <c r="B183" s="118" t="s">
        <v>238</v>
      </c>
      <c r="C183" s="107">
        <v>1</v>
      </c>
      <c r="D183" s="108">
        <v>1</v>
      </c>
      <c r="E183" s="103" t="s">
        <v>240</v>
      </c>
      <c r="F183" s="113">
        <f>SUM(G183:H183)</f>
        <v>0</v>
      </c>
      <c r="G183" s="111"/>
      <c r="H183" s="112"/>
      <c r="J183" s="242"/>
      <c r="K183" s="242"/>
      <c r="L183" s="242"/>
    </row>
    <row r="184" spans="1:12" ht="21.75" customHeight="1" hidden="1" thickBot="1">
      <c r="A184" s="106">
        <v>2712</v>
      </c>
      <c r="B184" s="118" t="s">
        <v>238</v>
      </c>
      <c r="C184" s="107">
        <v>1</v>
      </c>
      <c r="D184" s="108">
        <v>2</v>
      </c>
      <c r="E184" s="103" t="s">
        <v>241</v>
      </c>
      <c r="F184" s="113">
        <f>SUM(G184:H184)</f>
        <v>0</v>
      </c>
      <c r="G184" s="111"/>
      <c r="H184" s="112"/>
      <c r="J184" s="242"/>
      <c r="K184" s="242"/>
      <c r="L184" s="242"/>
    </row>
    <row r="185" spans="1:12" ht="19.5" customHeight="1" hidden="1" thickBot="1">
      <c r="A185" s="106">
        <v>2713</v>
      </c>
      <c r="B185" s="118" t="s">
        <v>238</v>
      </c>
      <c r="C185" s="107">
        <v>1</v>
      </c>
      <c r="D185" s="108">
        <v>3</v>
      </c>
      <c r="E185" s="103" t="s">
        <v>242</v>
      </c>
      <c r="F185" s="113">
        <f>SUM(G185:H185)</f>
        <v>0</v>
      </c>
      <c r="G185" s="111"/>
      <c r="H185" s="112"/>
      <c r="J185" s="242"/>
      <c r="K185" s="242"/>
      <c r="L185" s="242"/>
    </row>
    <row r="186" spans="1:12" ht="15" customHeight="1" hidden="1">
      <c r="A186" s="106">
        <v>2720</v>
      </c>
      <c r="B186" s="118" t="s">
        <v>238</v>
      </c>
      <c r="C186" s="107">
        <v>2</v>
      </c>
      <c r="D186" s="108">
        <v>0</v>
      </c>
      <c r="E186" s="103" t="s">
        <v>243</v>
      </c>
      <c r="F186" s="109">
        <f>SUM(F188:F191)</f>
        <v>0</v>
      </c>
      <c r="G186" s="109">
        <f>SUM(G188:G191)</f>
        <v>0</v>
      </c>
      <c r="H186" s="109">
        <f>SUM(H188:H191)</f>
        <v>0</v>
      </c>
      <c r="J186" s="242"/>
      <c r="K186" s="242"/>
      <c r="L186" s="242"/>
    </row>
    <row r="187" spans="1:12" s="110" customFormat="1" ht="14.25" customHeight="1" hidden="1">
      <c r="A187" s="106"/>
      <c r="B187" s="98"/>
      <c r="C187" s="107"/>
      <c r="D187" s="108"/>
      <c r="E187" s="103" t="s">
        <v>130</v>
      </c>
      <c r="F187" s="109"/>
      <c r="G187" s="111"/>
      <c r="H187" s="112"/>
      <c r="J187" s="244"/>
      <c r="K187" s="241"/>
      <c r="L187" s="241"/>
    </row>
    <row r="188" spans="1:12" ht="21" customHeight="1" hidden="1" thickBot="1">
      <c r="A188" s="106">
        <v>2721</v>
      </c>
      <c r="B188" s="118" t="s">
        <v>238</v>
      </c>
      <c r="C188" s="107">
        <v>2</v>
      </c>
      <c r="D188" s="108">
        <v>1</v>
      </c>
      <c r="E188" s="103" t="s">
        <v>244</v>
      </c>
      <c r="F188" s="113">
        <f>SUM(G188:H188)</f>
        <v>0</v>
      </c>
      <c r="G188" s="114"/>
      <c r="H188" s="115"/>
      <c r="J188" s="242"/>
      <c r="K188" s="242"/>
      <c r="L188" s="242"/>
    </row>
    <row r="189" spans="1:12" ht="20.25" customHeight="1" hidden="1" thickBot="1">
      <c r="A189" s="106">
        <v>2722</v>
      </c>
      <c r="B189" s="118" t="s">
        <v>238</v>
      </c>
      <c r="C189" s="107">
        <v>2</v>
      </c>
      <c r="D189" s="108">
        <v>2</v>
      </c>
      <c r="E189" s="103" t="s">
        <v>245</v>
      </c>
      <c r="F189" s="113">
        <f>SUM(G189:H189)</f>
        <v>0</v>
      </c>
      <c r="G189" s="114"/>
      <c r="H189" s="115"/>
      <c r="J189" s="242"/>
      <c r="K189" s="242"/>
      <c r="L189" s="242"/>
    </row>
    <row r="190" spans="1:12" ht="18.75" customHeight="1" hidden="1" thickBot="1">
      <c r="A190" s="106">
        <v>2723</v>
      </c>
      <c r="B190" s="118" t="s">
        <v>238</v>
      </c>
      <c r="C190" s="107">
        <v>2</v>
      </c>
      <c r="D190" s="108">
        <v>3</v>
      </c>
      <c r="E190" s="103" t="s">
        <v>246</v>
      </c>
      <c r="F190" s="113">
        <f>SUM(G190:H190)</f>
        <v>0</v>
      </c>
      <c r="G190" s="114"/>
      <c r="H190" s="115"/>
      <c r="J190" s="242"/>
      <c r="K190" s="242"/>
      <c r="L190" s="242"/>
    </row>
    <row r="191" spans="1:12" ht="15.75" customHeight="1" hidden="1" thickBot="1">
      <c r="A191" s="106">
        <v>2724</v>
      </c>
      <c r="B191" s="118" t="s">
        <v>238</v>
      </c>
      <c r="C191" s="107">
        <v>2</v>
      </c>
      <c r="D191" s="108">
        <v>4</v>
      </c>
      <c r="E191" s="103" t="s">
        <v>247</v>
      </c>
      <c r="F191" s="113">
        <f>SUM(G191:H191)</f>
        <v>0</v>
      </c>
      <c r="G191" s="114"/>
      <c r="H191" s="115"/>
      <c r="J191" s="242"/>
      <c r="K191" s="242"/>
      <c r="L191" s="242"/>
    </row>
    <row r="192" spans="1:12" ht="19.5" customHeight="1" hidden="1">
      <c r="A192" s="106">
        <v>2730</v>
      </c>
      <c r="B192" s="118" t="s">
        <v>238</v>
      </c>
      <c r="C192" s="107">
        <v>3</v>
      </c>
      <c r="D192" s="108">
        <v>0</v>
      </c>
      <c r="E192" s="103" t="s">
        <v>248</v>
      </c>
      <c r="F192" s="109">
        <f>SUM(F194:F197)</f>
        <v>0</v>
      </c>
      <c r="G192" s="109">
        <f>SUM(G194:G197)</f>
        <v>0</v>
      </c>
      <c r="H192" s="109">
        <f>SUM(H194:H197)</f>
        <v>0</v>
      </c>
      <c r="J192" s="242"/>
      <c r="K192" s="242"/>
      <c r="L192" s="242"/>
    </row>
    <row r="193" spans="1:12" s="110" customFormat="1" ht="10.5" customHeight="1" hidden="1">
      <c r="A193" s="106"/>
      <c r="B193" s="98"/>
      <c r="C193" s="107"/>
      <c r="D193" s="108"/>
      <c r="E193" s="103" t="s">
        <v>130</v>
      </c>
      <c r="F193" s="109"/>
      <c r="G193" s="111"/>
      <c r="H193" s="112"/>
      <c r="J193" s="244"/>
      <c r="K193" s="241"/>
      <c r="L193" s="241"/>
    </row>
    <row r="194" spans="1:12" ht="15" customHeight="1" hidden="1" thickBot="1">
      <c r="A194" s="106">
        <v>2731</v>
      </c>
      <c r="B194" s="118" t="s">
        <v>238</v>
      </c>
      <c r="C194" s="107">
        <v>3</v>
      </c>
      <c r="D194" s="108">
        <v>1</v>
      </c>
      <c r="E194" s="103" t="s">
        <v>249</v>
      </c>
      <c r="F194" s="113">
        <f>SUM(G194:H194)</f>
        <v>0</v>
      </c>
      <c r="G194" s="114"/>
      <c r="H194" s="115"/>
      <c r="J194" s="242"/>
      <c r="K194" s="242"/>
      <c r="L194" s="242"/>
    </row>
    <row r="195" spans="1:12" ht="18" customHeight="1" hidden="1" thickBot="1">
      <c r="A195" s="106">
        <v>2732</v>
      </c>
      <c r="B195" s="118" t="s">
        <v>238</v>
      </c>
      <c r="C195" s="107">
        <v>3</v>
      </c>
      <c r="D195" s="108">
        <v>2</v>
      </c>
      <c r="E195" s="103" t="s">
        <v>250</v>
      </c>
      <c r="F195" s="113">
        <f>SUM(G195:H195)</f>
        <v>0</v>
      </c>
      <c r="G195" s="114"/>
      <c r="H195" s="115"/>
      <c r="J195" s="242"/>
      <c r="K195" s="242"/>
      <c r="L195" s="242"/>
    </row>
    <row r="196" spans="1:12" ht="16.5" customHeight="1" hidden="1" thickBot="1">
      <c r="A196" s="106">
        <v>2733</v>
      </c>
      <c r="B196" s="118" t="s">
        <v>238</v>
      </c>
      <c r="C196" s="107">
        <v>3</v>
      </c>
      <c r="D196" s="108">
        <v>3</v>
      </c>
      <c r="E196" s="103" t="s">
        <v>251</v>
      </c>
      <c r="F196" s="113">
        <f>SUM(G196:H196)</f>
        <v>0</v>
      </c>
      <c r="G196" s="114"/>
      <c r="H196" s="115"/>
      <c r="J196" s="242"/>
      <c r="K196" s="242"/>
      <c r="L196" s="242"/>
    </row>
    <row r="197" spans="1:12" ht="26.25" customHeight="1" hidden="1" thickBot="1">
      <c r="A197" s="106">
        <v>2734</v>
      </c>
      <c r="B197" s="118" t="s">
        <v>238</v>
      </c>
      <c r="C197" s="107">
        <v>3</v>
      </c>
      <c r="D197" s="108">
        <v>4</v>
      </c>
      <c r="E197" s="103" t="s">
        <v>252</v>
      </c>
      <c r="F197" s="113">
        <f>SUM(G197:H197)</f>
        <v>0</v>
      </c>
      <c r="G197" s="114"/>
      <c r="H197" s="115"/>
      <c r="J197" s="242"/>
      <c r="K197" s="242"/>
      <c r="L197" s="242"/>
    </row>
    <row r="198" spans="1:12" ht="15.75" customHeight="1" hidden="1">
      <c r="A198" s="106">
        <v>2740</v>
      </c>
      <c r="B198" s="118" t="s">
        <v>238</v>
      </c>
      <c r="C198" s="107">
        <v>4</v>
      </c>
      <c r="D198" s="108">
        <v>0</v>
      </c>
      <c r="E198" s="103" t="s">
        <v>253</v>
      </c>
      <c r="F198" s="109">
        <f>SUM(F200)</f>
        <v>0</v>
      </c>
      <c r="G198" s="109">
        <f>SUM(G200)</f>
        <v>0</v>
      </c>
      <c r="H198" s="109">
        <f>SUM(H200)</f>
        <v>0</v>
      </c>
      <c r="J198" s="242"/>
      <c r="K198" s="242"/>
      <c r="L198" s="242"/>
    </row>
    <row r="199" spans="1:12" s="110" customFormat="1" ht="10.5" customHeight="1" hidden="1">
      <c r="A199" s="106"/>
      <c r="B199" s="98"/>
      <c r="C199" s="107"/>
      <c r="D199" s="108"/>
      <c r="E199" s="103" t="s">
        <v>130</v>
      </c>
      <c r="F199" s="116"/>
      <c r="G199" s="116"/>
      <c r="H199" s="116"/>
      <c r="J199" s="244"/>
      <c r="K199" s="241"/>
      <c r="L199" s="241"/>
    </row>
    <row r="200" spans="1:12" ht="17.25" customHeight="1" hidden="1" thickBot="1">
      <c r="A200" s="106">
        <v>2741</v>
      </c>
      <c r="B200" s="118" t="s">
        <v>238</v>
      </c>
      <c r="C200" s="107">
        <v>4</v>
      </c>
      <c r="D200" s="108">
        <v>1</v>
      </c>
      <c r="E200" s="103" t="s">
        <v>253</v>
      </c>
      <c r="F200" s="113">
        <f>SUM(G200:H200)</f>
        <v>0</v>
      </c>
      <c r="G200" s="114"/>
      <c r="H200" s="115"/>
      <c r="J200" s="242"/>
      <c r="K200" s="242"/>
      <c r="L200" s="242"/>
    </row>
    <row r="201" spans="1:12" ht="28.5" customHeight="1" hidden="1">
      <c r="A201" s="106">
        <v>2750</v>
      </c>
      <c r="B201" s="118" t="s">
        <v>238</v>
      </c>
      <c r="C201" s="107">
        <v>5</v>
      </c>
      <c r="D201" s="108">
        <v>0</v>
      </c>
      <c r="E201" s="103" t="s">
        <v>254</v>
      </c>
      <c r="F201" s="109">
        <f>SUM(F203)</f>
        <v>0</v>
      </c>
      <c r="G201" s="109">
        <f>SUM(G203)</f>
        <v>0</v>
      </c>
      <c r="H201" s="109">
        <f>SUM(H203)</f>
        <v>0</v>
      </c>
      <c r="J201" s="242"/>
      <c r="K201" s="242"/>
      <c r="L201" s="242"/>
    </row>
    <row r="202" spans="1:12" s="110" customFormat="1" ht="15.75" customHeight="1" hidden="1">
      <c r="A202" s="106"/>
      <c r="B202" s="98"/>
      <c r="C202" s="107"/>
      <c r="D202" s="108"/>
      <c r="E202" s="103" t="s">
        <v>130</v>
      </c>
      <c r="F202" s="116"/>
      <c r="G202" s="116"/>
      <c r="H202" s="116"/>
      <c r="J202" s="244"/>
      <c r="K202" s="241"/>
      <c r="L202" s="241"/>
    </row>
    <row r="203" spans="1:12" ht="21.75" customHeight="1" hidden="1" thickBot="1">
      <c r="A203" s="106">
        <v>2751</v>
      </c>
      <c r="B203" s="118" t="s">
        <v>238</v>
      </c>
      <c r="C203" s="107">
        <v>5</v>
      </c>
      <c r="D203" s="108">
        <v>1</v>
      </c>
      <c r="E203" s="103" t="s">
        <v>254</v>
      </c>
      <c r="F203" s="113">
        <f>SUM(G203:H203)</f>
        <v>0</v>
      </c>
      <c r="G203" s="114"/>
      <c r="H203" s="115"/>
      <c r="J203" s="242"/>
      <c r="K203" s="242"/>
      <c r="L203" s="242"/>
    </row>
    <row r="204" spans="1:12" ht="19.5" customHeight="1" hidden="1">
      <c r="A204" s="106">
        <v>2760</v>
      </c>
      <c r="B204" s="118" t="s">
        <v>238</v>
      </c>
      <c r="C204" s="107">
        <v>6</v>
      </c>
      <c r="D204" s="108">
        <v>0</v>
      </c>
      <c r="E204" s="103" t="s">
        <v>255</v>
      </c>
      <c r="F204" s="116">
        <f>SUM(F206:F207)</f>
        <v>0</v>
      </c>
      <c r="G204" s="116">
        <f>SUM(G206:G207)</f>
        <v>0</v>
      </c>
      <c r="H204" s="116">
        <f>SUM(H206:H207)</f>
        <v>0</v>
      </c>
      <c r="J204" s="242"/>
      <c r="K204" s="242"/>
      <c r="L204" s="242"/>
    </row>
    <row r="205" spans="1:12" s="110" customFormat="1" ht="10.5" customHeight="1" hidden="1">
      <c r="A205" s="106"/>
      <c r="B205" s="98"/>
      <c r="C205" s="107"/>
      <c r="D205" s="108"/>
      <c r="E205" s="103" t="s">
        <v>130</v>
      </c>
      <c r="F205" s="116"/>
      <c r="G205" s="116"/>
      <c r="H205" s="116"/>
      <c r="J205" s="244"/>
      <c r="K205" s="241"/>
      <c r="L205" s="241"/>
    </row>
    <row r="206" spans="1:12" ht="24.75" hidden="1" thickBot="1">
      <c r="A206" s="106">
        <v>2761</v>
      </c>
      <c r="B206" s="118" t="s">
        <v>238</v>
      </c>
      <c r="C206" s="107">
        <v>6</v>
      </c>
      <c r="D206" s="108">
        <v>1</v>
      </c>
      <c r="E206" s="103" t="s">
        <v>256</v>
      </c>
      <c r="F206" s="113">
        <f>SUM(G206:H206)</f>
        <v>0</v>
      </c>
      <c r="G206" s="114"/>
      <c r="H206" s="115"/>
      <c r="J206" s="242"/>
      <c r="K206" s="242"/>
      <c r="L206" s="242"/>
    </row>
    <row r="207" spans="1:12" ht="16.5" customHeight="1" hidden="1" thickBot="1">
      <c r="A207" s="106">
        <v>2762</v>
      </c>
      <c r="B207" s="118" t="s">
        <v>238</v>
      </c>
      <c r="C207" s="107">
        <v>6</v>
      </c>
      <c r="D207" s="108">
        <v>2</v>
      </c>
      <c r="E207" s="103" t="s">
        <v>255</v>
      </c>
      <c r="F207" s="113">
        <f>SUM(G207:H207)</f>
        <v>0</v>
      </c>
      <c r="G207" s="114"/>
      <c r="H207" s="115"/>
      <c r="J207" s="242"/>
      <c r="K207" s="242"/>
      <c r="L207" s="242"/>
    </row>
    <row r="208" spans="1:12" s="102" customFormat="1" ht="33.75" customHeight="1">
      <c r="A208" s="106">
        <v>2800</v>
      </c>
      <c r="B208" s="211" t="s">
        <v>257</v>
      </c>
      <c r="C208" s="212">
        <v>0</v>
      </c>
      <c r="D208" s="213">
        <v>0</v>
      </c>
      <c r="E208" s="210" t="s">
        <v>623</v>
      </c>
      <c r="F208" s="214">
        <f>SUM(F210,F213,F222,F227,F232,F235)</f>
        <v>65158</v>
      </c>
      <c r="G208" s="214">
        <f>SUM(G210,G213,G222,G227,G232,G235)</f>
        <v>65158</v>
      </c>
      <c r="H208" s="214">
        <f>SUM(H210,H213,H222,H227,H232,H235)</f>
        <v>0</v>
      </c>
      <c r="J208" s="241"/>
      <c r="K208" s="241"/>
      <c r="L208" s="241"/>
    </row>
    <row r="209" spans="1:12" ht="11.25" customHeight="1">
      <c r="A209" s="97"/>
      <c r="B209" s="98"/>
      <c r="C209" s="99"/>
      <c r="D209" s="100"/>
      <c r="E209" s="103" t="s">
        <v>5</v>
      </c>
      <c r="F209" s="101"/>
      <c r="G209" s="104"/>
      <c r="H209" s="105"/>
      <c r="J209" s="242"/>
      <c r="K209" s="242"/>
      <c r="L209" s="242"/>
    </row>
    <row r="210" spans="1:12" ht="18.75" customHeight="1">
      <c r="A210" s="106">
        <v>2810</v>
      </c>
      <c r="B210" s="118" t="s">
        <v>257</v>
      </c>
      <c r="C210" s="107">
        <v>1</v>
      </c>
      <c r="D210" s="108">
        <v>0</v>
      </c>
      <c r="E210" s="103" t="s">
        <v>258</v>
      </c>
      <c r="F210" s="109">
        <f>SUM(F212)</f>
        <v>920</v>
      </c>
      <c r="G210" s="109">
        <f>SUM(G212)</f>
        <v>920</v>
      </c>
      <c r="H210" s="109">
        <f>SUM(H212)</f>
        <v>0</v>
      </c>
      <c r="J210" s="242"/>
      <c r="K210" s="242"/>
      <c r="L210" s="241"/>
    </row>
    <row r="211" spans="1:12" s="110" customFormat="1" ht="10.5" customHeight="1">
      <c r="A211" s="106"/>
      <c r="B211" s="98"/>
      <c r="C211" s="107"/>
      <c r="D211" s="108"/>
      <c r="E211" s="103" t="s">
        <v>130</v>
      </c>
      <c r="F211" s="116"/>
      <c r="G211" s="116"/>
      <c r="H211" s="116"/>
      <c r="J211" s="244"/>
      <c r="K211" s="241"/>
      <c r="L211" s="241"/>
    </row>
    <row r="212" spans="1:12" ht="16.5" customHeight="1" thickBot="1">
      <c r="A212" s="106">
        <v>2811</v>
      </c>
      <c r="B212" s="118" t="s">
        <v>257</v>
      </c>
      <c r="C212" s="107">
        <v>1</v>
      </c>
      <c r="D212" s="108">
        <v>1</v>
      </c>
      <c r="E212" s="103" t="s">
        <v>258</v>
      </c>
      <c r="F212" s="113">
        <f>SUM(G212:H212)</f>
        <v>920</v>
      </c>
      <c r="G212" s="114">
        <v>920</v>
      </c>
      <c r="H212" s="115">
        <v>0</v>
      </c>
      <c r="J212" s="242"/>
      <c r="K212" s="242"/>
      <c r="L212" s="241"/>
    </row>
    <row r="213" spans="1:12" ht="17.25" customHeight="1">
      <c r="A213" s="106">
        <v>2820</v>
      </c>
      <c r="B213" s="118" t="s">
        <v>257</v>
      </c>
      <c r="C213" s="107">
        <v>2</v>
      </c>
      <c r="D213" s="108">
        <v>0</v>
      </c>
      <c r="E213" s="103" t="s">
        <v>259</v>
      </c>
      <c r="F213" s="109">
        <f>SUM(F215:F221)</f>
        <v>64238</v>
      </c>
      <c r="G213" s="109">
        <f>SUM(G215:G221)</f>
        <v>64238</v>
      </c>
      <c r="H213" s="109">
        <f>SUM(H215:H221)</f>
        <v>0</v>
      </c>
      <c r="J213" s="242"/>
      <c r="K213" s="242"/>
      <c r="L213" s="241"/>
    </row>
    <row r="214" spans="1:12" s="110" customFormat="1" ht="10.5" customHeight="1">
      <c r="A214" s="106"/>
      <c r="B214" s="98"/>
      <c r="C214" s="107"/>
      <c r="D214" s="108"/>
      <c r="E214" s="103" t="s">
        <v>130</v>
      </c>
      <c r="F214" s="109"/>
      <c r="G214" s="111"/>
      <c r="H214" s="112"/>
      <c r="J214" s="244"/>
      <c r="K214" s="241"/>
      <c r="L214" s="241"/>
    </row>
    <row r="215" spans="1:12" ht="15.75" thickBot="1">
      <c r="A215" s="106">
        <v>2821</v>
      </c>
      <c r="B215" s="118" t="s">
        <v>257</v>
      </c>
      <c r="C215" s="107">
        <v>2</v>
      </c>
      <c r="D215" s="108">
        <v>1</v>
      </c>
      <c r="E215" s="103" t="s">
        <v>260</v>
      </c>
      <c r="F215" s="113">
        <f aca="true" t="shared" si="2" ref="F215:F221">SUM(G215:H215)</f>
        <v>19718</v>
      </c>
      <c r="G215" s="111">
        <v>19718</v>
      </c>
      <c r="H215" s="112">
        <v>0</v>
      </c>
      <c r="J215" s="242"/>
      <c r="K215" s="242"/>
      <c r="L215" s="241"/>
    </row>
    <row r="216" spans="1:12" ht="15.75" thickBot="1">
      <c r="A216" s="106">
        <v>2822</v>
      </c>
      <c r="B216" s="118" t="s">
        <v>257</v>
      </c>
      <c r="C216" s="107">
        <v>2</v>
      </c>
      <c r="D216" s="108">
        <v>2</v>
      </c>
      <c r="E216" s="103" t="s">
        <v>261</v>
      </c>
      <c r="F216" s="113">
        <f t="shared" si="2"/>
        <v>0</v>
      </c>
      <c r="G216" s="111"/>
      <c r="H216" s="112"/>
      <c r="J216" s="242"/>
      <c r="K216" s="242"/>
      <c r="L216" s="242"/>
    </row>
    <row r="217" spans="1:12" ht="18" customHeight="1" thickBot="1">
      <c r="A217" s="106">
        <v>2823</v>
      </c>
      <c r="B217" s="118" t="s">
        <v>257</v>
      </c>
      <c r="C217" s="107">
        <v>2</v>
      </c>
      <c r="D217" s="108">
        <v>3</v>
      </c>
      <c r="E217" s="103" t="s">
        <v>262</v>
      </c>
      <c r="F217" s="113">
        <f t="shared" si="2"/>
        <v>35020</v>
      </c>
      <c r="G217" s="111">
        <v>35020</v>
      </c>
      <c r="H217" s="112">
        <v>0</v>
      </c>
      <c r="J217" s="242"/>
      <c r="K217" s="242"/>
      <c r="L217" s="241"/>
    </row>
    <row r="218" spans="1:12" ht="15.75" thickBot="1">
      <c r="A218" s="106">
        <v>2824</v>
      </c>
      <c r="B218" s="118" t="s">
        <v>257</v>
      </c>
      <c r="C218" s="107">
        <v>2</v>
      </c>
      <c r="D218" s="108">
        <v>4</v>
      </c>
      <c r="E218" s="103" t="s">
        <v>263</v>
      </c>
      <c r="F218" s="113">
        <f t="shared" si="2"/>
        <v>9500</v>
      </c>
      <c r="G218" s="111">
        <v>9500</v>
      </c>
      <c r="H218" s="112">
        <v>0</v>
      </c>
      <c r="J218" s="242"/>
      <c r="K218" s="242"/>
      <c r="L218" s="241"/>
    </row>
    <row r="219" spans="1:12" ht="15.75" hidden="1" thickBot="1">
      <c r="A219" s="106">
        <v>2825</v>
      </c>
      <c r="B219" s="118" t="s">
        <v>257</v>
      </c>
      <c r="C219" s="107">
        <v>2</v>
      </c>
      <c r="D219" s="108">
        <v>5</v>
      </c>
      <c r="E219" s="103" t="s">
        <v>264</v>
      </c>
      <c r="F219" s="113">
        <f t="shared" si="2"/>
        <v>0</v>
      </c>
      <c r="G219" s="111"/>
      <c r="H219" s="112"/>
      <c r="J219" s="242"/>
      <c r="K219" s="242"/>
      <c r="L219" s="242"/>
    </row>
    <row r="220" spans="1:12" ht="15.75" hidden="1" thickBot="1">
      <c r="A220" s="106">
        <v>2826</v>
      </c>
      <c r="B220" s="118" t="s">
        <v>257</v>
      </c>
      <c r="C220" s="107">
        <v>2</v>
      </c>
      <c r="D220" s="108">
        <v>6</v>
      </c>
      <c r="E220" s="103" t="s">
        <v>265</v>
      </c>
      <c r="F220" s="113">
        <f t="shared" si="2"/>
        <v>0</v>
      </c>
      <c r="G220" s="111"/>
      <c r="H220" s="112"/>
      <c r="J220" s="242"/>
      <c r="K220" s="242"/>
      <c r="L220" s="242"/>
    </row>
    <row r="221" spans="1:12" ht="24.75" hidden="1" thickBot="1">
      <c r="A221" s="106">
        <v>2827</v>
      </c>
      <c r="B221" s="118" t="s">
        <v>257</v>
      </c>
      <c r="C221" s="107">
        <v>2</v>
      </c>
      <c r="D221" s="108">
        <v>7</v>
      </c>
      <c r="E221" s="103" t="s">
        <v>266</v>
      </c>
      <c r="F221" s="113">
        <f t="shared" si="2"/>
        <v>0</v>
      </c>
      <c r="G221" s="111"/>
      <c r="H221" s="112"/>
      <c r="J221" s="242"/>
      <c r="K221" s="242"/>
      <c r="L221" s="242"/>
    </row>
    <row r="222" spans="1:12" ht="29.25" customHeight="1" hidden="1">
      <c r="A222" s="106">
        <v>2830</v>
      </c>
      <c r="B222" s="118" t="s">
        <v>257</v>
      </c>
      <c r="C222" s="107">
        <v>3</v>
      </c>
      <c r="D222" s="108">
        <v>0</v>
      </c>
      <c r="E222" s="103" t="s">
        <v>267</v>
      </c>
      <c r="F222" s="109">
        <f>SUM(F224:F226)</f>
        <v>0</v>
      </c>
      <c r="G222" s="109">
        <f>SUM(G224:G226)</f>
        <v>0</v>
      </c>
      <c r="H222" s="109">
        <f>SUM(H224:H226)</f>
        <v>0</v>
      </c>
      <c r="J222" s="242"/>
      <c r="K222" s="242"/>
      <c r="L222" s="242"/>
    </row>
    <row r="223" spans="1:12" s="110" customFormat="1" ht="10.5" customHeight="1" hidden="1">
      <c r="A223" s="106"/>
      <c r="B223" s="98"/>
      <c r="C223" s="107"/>
      <c r="D223" s="108"/>
      <c r="E223" s="103" t="s">
        <v>130</v>
      </c>
      <c r="F223" s="109"/>
      <c r="G223" s="111"/>
      <c r="H223" s="112"/>
      <c r="J223" s="244"/>
      <c r="K223" s="241"/>
      <c r="L223" s="241"/>
    </row>
    <row r="224" spans="1:12" ht="15.75" hidden="1" thickBot="1">
      <c r="A224" s="106">
        <v>2831</v>
      </c>
      <c r="B224" s="118" t="s">
        <v>257</v>
      </c>
      <c r="C224" s="107">
        <v>3</v>
      </c>
      <c r="D224" s="108">
        <v>1</v>
      </c>
      <c r="E224" s="103" t="s">
        <v>268</v>
      </c>
      <c r="F224" s="113">
        <f>SUM(G224:H224)</f>
        <v>0</v>
      </c>
      <c r="G224" s="111"/>
      <c r="H224" s="112"/>
      <c r="J224" s="242"/>
      <c r="K224" s="242"/>
      <c r="L224" s="242"/>
    </row>
    <row r="225" spans="1:12" ht="15.75" hidden="1" thickBot="1">
      <c r="A225" s="106">
        <v>2832</v>
      </c>
      <c r="B225" s="118" t="s">
        <v>257</v>
      </c>
      <c r="C225" s="107">
        <v>3</v>
      </c>
      <c r="D225" s="108">
        <v>2</v>
      </c>
      <c r="E225" s="103" t="s">
        <v>269</v>
      </c>
      <c r="F225" s="113">
        <f>SUM(G225:H225)</f>
        <v>0</v>
      </c>
      <c r="G225" s="111"/>
      <c r="H225" s="112"/>
      <c r="J225" s="242"/>
      <c r="K225" s="242"/>
      <c r="L225" s="242"/>
    </row>
    <row r="226" spans="1:12" ht="18.75" customHeight="1" hidden="1" thickBot="1">
      <c r="A226" s="106">
        <v>2833</v>
      </c>
      <c r="B226" s="118" t="s">
        <v>257</v>
      </c>
      <c r="C226" s="107">
        <v>3</v>
      </c>
      <c r="D226" s="108">
        <v>3</v>
      </c>
      <c r="E226" s="103" t="s">
        <v>270</v>
      </c>
      <c r="F226" s="113">
        <f>SUM(G226:H226)</f>
        <v>0</v>
      </c>
      <c r="G226" s="111"/>
      <c r="H226" s="112"/>
      <c r="J226" s="242"/>
      <c r="K226" s="242"/>
      <c r="L226" s="242"/>
    </row>
    <row r="227" spans="1:12" ht="14.25" customHeight="1" hidden="1">
      <c r="A227" s="106">
        <v>2840</v>
      </c>
      <c r="B227" s="118" t="s">
        <v>257</v>
      </c>
      <c r="C227" s="107">
        <v>4</v>
      </c>
      <c r="D227" s="108">
        <v>0</v>
      </c>
      <c r="E227" s="103" t="s">
        <v>271</v>
      </c>
      <c r="F227" s="109">
        <f>SUM(F229:F231)</f>
        <v>0</v>
      </c>
      <c r="G227" s="109">
        <f>SUM(G229:G231)</f>
        <v>0</v>
      </c>
      <c r="H227" s="109">
        <f>SUM(H229:H231)</f>
        <v>0</v>
      </c>
      <c r="J227" s="242"/>
      <c r="K227" s="242"/>
      <c r="L227" s="242"/>
    </row>
    <row r="228" spans="1:12" s="110" customFormat="1" ht="10.5" customHeight="1" hidden="1">
      <c r="A228" s="106"/>
      <c r="B228" s="98"/>
      <c r="C228" s="107"/>
      <c r="D228" s="108"/>
      <c r="E228" s="103" t="s">
        <v>130</v>
      </c>
      <c r="F228" s="109"/>
      <c r="G228" s="111"/>
      <c r="H228" s="112"/>
      <c r="J228" s="244"/>
      <c r="K228" s="241"/>
      <c r="L228" s="241"/>
    </row>
    <row r="229" spans="1:12" ht="14.25" customHeight="1" hidden="1" thickBot="1">
      <c r="A229" s="106">
        <v>2841</v>
      </c>
      <c r="B229" s="118" t="s">
        <v>257</v>
      </c>
      <c r="C229" s="107">
        <v>4</v>
      </c>
      <c r="D229" s="108">
        <v>1</v>
      </c>
      <c r="E229" s="103" t="s">
        <v>272</v>
      </c>
      <c r="F229" s="113">
        <f>SUM(G229:H229)</f>
        <v>0</v>
      </c>
      <c r="G229" s="111"/>
      <c r="H229" s="112"/>
      <c r="J229" s="242"/>
      <c r="K229" s="242"/>
      <c r="L229" s="242"/>
    </row>
    <row r="230" spans="1:12" ht="29.25" customHeight="1" hidden="1" thickBot="1">
      <c r="A230" s="106">
        <v>2842</v>
      </c>
      <c r="B230" s="118" t="s">
        <v>257</v>
      </c>
      <c r="C230" s="107">
        <v>4</v>
      </c>
      <c r="D230" s="108">
        <v>2</v>
      </c>
      <c r="E230" s="103" t="s">
        <v>273</v>
      </c>
      <c r="F230" s="113">
        <f>SUM(G230:H230)</f>
        <v>0</v>
      </c>
      <c r="G230" s="111"/>
      <c r="H230" s="112"/>
      <c r="J230" s="242"/>
      <c r="K230" s="242"/>
      <c r="L230" s="242"/>
    </row>
    <row r="231" spans="1:12" ht="18.75" customHeight="1" hidden="1" thickBot="1">
      <c r="A231" s="106">
        <v>2843</v>
      </c>
      <c r="B231" s="118" t="s">
        <v>257</v>
      </c>
      <c r="C231" s="107">
        <v>4</v>
      </c>
      <c r="D231" s="108">
        <v>3</v>
      </c>
      <c r="E231" s="103" t="s">
        <v>271</v>
      </c>
      <c r="F231" s="113">
        <f>SUM(G231:H231)</f>
        <v>0</v>
      </c>
      <c r="G231" s="111"/>
      <c r="H231" s="112"/>
      <c r="J231" s="242"/>
      <c r="K231" s="242"/>
      <c r="L231" s="242"/>
    </row>
    <row r="232" spans="1:12" ht="26.25" customHeight="1" hidden="1">
      <c r="A232" s="106">
        <v>2850</v>
      </c>
      <c r="B232" s="118" t="s">
        <v>257</v>
      </c>
      <c r="C232" s="107">
        <v>5</v>
      </c>
      <c r="D232" s="108">
        <v>0</v>
      </c>
      <c r="E232" s="119" t="s">
        <v>274</v>
      </c>
      <c r="F232" s="109">
        <f>SUM(F234)</f>
        <v>0</v>
      </c>
      <c r="G232" s="109">
        <f>SUM(G234)</f>
        <v>0</v>
      </c>
      <c r="H232" s="109">
        <f>SUM(H234)</f>
        <v>0</v>
      </c>
      <c r="J232" s="242"/>
      <c r="K232" s="242"/>
      <c r="L232" s="242"/>
    </row>
    <row r="233" spans="1:12" s="110" customFormat="1" ht="10.5" customHeight="1" hidden="1">
      <c r="A233" s="106"/>
      <c r="B233" s="98"/>
      <c r="C233" s="107"/>
      <c r="D233" s="108"/>
      <c r="E233" s="103" t="s">
        <v>130</v>
      </c>
      <c r="F233" s="116"/>
      <c r="G233" s="116"/>
      <c r="H233" s="116"/>
      <c r="J233" s="244"/>
      <c r="K233" s="241"/>
      <c r="L233" s="241"/>
    </row>
    <row r="234" spans="1:12" ht="24" customHeight="1" hidden="1" thickBot="1">
      <c r="A234" s="106">
        <v>2851</v>
      </c>
      <c r="B234" s="118" t="s">
        <v>257</v>
      </c>
      <c r="C234" s="107">
        <v>5</v>
      </c>
      <c r="D234" s="108">
        <v>1</v>
      </c>
      <c r="E234" s="119" t="s">
        <v>274</v>
      </c>
      <c r="F234" s="113">
        <f>SUM(G234:H234)</f>
        <v>0</v>
      </c>
      <c r="G234" s="114"/>
      <c r="H234" s="115"/>
      <c r="J234" s="242"/>
      <c r="K234" s="242"/>
      <c r="L234" s="242"/>
    </row>
    <row r="235" spans="1:12" ht="27" customHeight="1" hidden="1">
      <c r="A235" s="106">
        <v>2860</v>
      </c>
      <c r="B235" s="118" t="s">
        <v>257</v>
      </c>
      <c r="C235" s="107">
        <v>6</v>
      </c>
      <c r="D235" s="108">
        <v>0</v>
      </c>
      <c r="E235" s="119" t="s">
        <v>275</v>
      </c>
      <c r="F235" s="109">
        <f>SUM(F237)</f>
        <v>0</v>
      </c>
      <c r="G235" s="109">
        <f>SUM(G237)</f>
        <v>0</v>
      </c>
      <c r="H235" s="109">
        <f>SUM(H237)</f>
        <v>0</v>
      </c>
      <c r="J235" s="242"/>
      <c r="K235" s="242"/>
      <c r="L235" s="242"/>
    </row>
    <row r="236" spans="1:12" s="110" customFormat="1" ht="10.5" customHeight="1" hidden="1">
      <c r="A236" s="106"/>
      <c r="B236" s="98"/>
      <c r="C236" s="107"/>
      <c r="D236" s="108"/>
      <c r="E236" s="103" t="s">
        <v>130</v>
      </c>
      <c r="F236" s="116"/>
      <c r="G236" s="116"/>
      <c r="H236" s="116"/>
      <c r="J236" s="244"/>
      <c r="K236" s="241"/>
      <c r="L236" s="241"/>
    </row>
    <row r="237" spans="1:12" ht="18" customHeight="1" hidden="1" thickBot="1">
      <c r="A237" s="106">
        <v>2861</v>
      </c>
      <c r="B237" s="118" t="s">
        <v>257</v>
      </c>
      <c r="C237" s="107">
        <v>6</v>
      </c>
      <c r="D237" s="108">
        <v>1</v>
      </c>
      <c r="E237" s="119" t="s">
        <v>275</v>
      </c>
      <c r="F237" s="113">
        <f>SUM(G237:H237)</f>
        <v>0</v>
      </c>
      <c r="G237" s="114"/>
      <c r="H237" s="115"/>
      <c r="J237" s="242"/>
      <c r="K237" s="242"/>
      <c r="L237" s="242"/>
    </row>
    <row r="238" spans="1:12" s="102" customFormat="1" ht="44.25" customHeight="1">
      <c r="A238" s="106">
        <v>2900</v>
      </c>
      <c r="B238" s="211" t="s">
        <v>276</v>
      </c>
      <c r="C238" s="212">
        <v>0</v>
      </c>
      <c r="D238" s="213">
        <v>0</v>
      </c>
      <c r="E238" s="210" t="s">
        <v>624</v>
      </c>
      <c r="F238" s="214">
        <f>SUM(F240,F244,F248,F252,F256,F260,F263,F266)</f>
        <v>258058</v>
      </c>
      <c r="G238" s="214">
        <f>SUM(G240,G244,G248,G252,G256,G260,G263,G266)</f>
        <v>258058</v>
      </c>
      <c r="H238" s="214">
        <f>SUM(H240,H244,H248,H252,H256,H260,H263,H266)</f>
        <v>0</v>
      </c>
      <c r="J238" s="241"/>
      <c r="K238" s="241"/>
      <c r="L238" s="241"/>
    </row>
    <row r="239" spans="1:12" ht="11.25" customHeight="1">
      <c r="A239" s="97"/>
      <c r="B239" s="98"/>
      <c r="C239" s="99"/>
      <c r="D239" s="100"/>
      <c r="E239" s="103" t="s">
        <v>5</v>
      </c>
      <c r="F239" s="101"/>
      <c r="G239" s="104"/>
      <c r="H239" s="105"/>
      <c r="J239" s="242"/>
      <c r="K239" s="242"/>
      <c r="L239" s="242"/>
    </row>
    <row r="240" spans="1:12" ht="24.75" customHeight="1">
      <c r="A240" s="106">
        <v>2910</v>
      </c>
      <c r="B240" s="118" t="s">
        <v>276</v>
      </c>
      <c r="C240" s="107">
        <v>1</v>
      </c>
      <c r="D240" s="108">
        <v>0</v>
      </c>
      <c r="E240" s="103" t="s">
        <v>277</v>
      </c>
      <c r="F240" s="116">
        <f>SUM(F242:F243)</f>
        <v>126802</v>
      </c>
      <c r="G240" s="116">
        <f>SUM(G242:G243)</f>
        <v>126802</v>
      </c>
      <c r="H240" s="116">
        <f>SUM(H242:H243)</f>
        <v>0</v>
      </c>
      <c r="J240" s="242"/>
      <c r="K240" s="242"/>
      <c r="L240" s="241"/>
    </row>
    <row r="241" spans="1:12" s="110" customFormat="1" ht="10.5" customHeight="1">
      <c r="A241" s="106"/>
      <c r="B241" s="98"/>
      <c r="C241" s="107"/>
      <c r="D241" s="108"/>
      <c r="E241" s="103" t="s">
        <v>130</v>
      </c>
      <c r="F241" s="116"/>
      <c r="G241" s="116"/>
      <c r="H241" s="116"/>
      <c r="J241" s="244"/>
      <c r="K241" s="241"/>
      <c r="L241" s="241"/>
    </row>
    <row r="242" spans="1:12" ht="19.5" customHeight="1" thickBot="1">
      <c r="A242" s="106">
        <v>2911</v>
      </c>
      <c r="B242" s="118" t="s">
        <v>276</v>
      </c>
      <c r="C242" s="107">
        <v>1</v>
      </c>
      <c r="D242" s="108">
        <v>1</v>
      </c>
      <c r="E242" s="103" t="s">
        <v>278</v>
      </c>
      <c r="F242" s="113">
        <f>SUM(G242:H242)</f>
        <v>126802</v>
      </c>
      <c r="G242" s="114">
        <v>126802</v>
      </c>
      <c r="H242" s="115">
        <v>0</v>
      </c>
      <c r="J242" s="242"/>
      <c r="K242" s="242"/>
      <c r="L242" s="241"/>
    </row>
    <row r="243" spans="1:12" ht="18" customHeight="1" hidden="1" thickBot="1">
      <c r="A243" s="106">
        <v>2912</v>
      </c>
      <c r="B243" s="118" t="s">
        <v>276</v>
      </c>
      <c r="C243" s="107">
        <v>1</v>
      </c>
      <c r="D243" s="108">
        <v>2</v>
      </c>
      <c r="E243" s="103" t="s">
        <v>279</v>
      </c>
      <c r="F243" s="113">
        <f>SUM(G243:H243)</f>
        <v>0</v>
      </c>
      <c r="G243" s="114"/>
      <c r="H243" s="115"/>
      <c r="J243" s="242"/>
      <c r="K243" s="242"/>
      <c r="L243" s="242"/>
    </row>
    <row r="244" spans="1:12" ht="16.5" customHeight="1" hidden="1">
      <c r="A244" s="106">
        <v>2920</v>
      </c>
      <c r="B244" s="118" t="s">
        <v>276</v>
      </c>
      <c r="C244" s="107">
        <v>2</v>
      </c>
      <c r="D244" s="108">
        <v>0</v>
      </c>
      <c r="E244" s="103" t="s">
        <v>280</v>
      </c>
      <c r="F244" s="116">
        <f>SUM(F246:F247)</f>
        <v>0</v>
      </c>
      <c r="G244" s="116">
        <f>SUM(G246:G247)</f>
        <v>0</v>
      </c>
      <c r="H244" s="116">
        <f>SUM(H246:H247)</f>
        <v>0</v>
      </c>
      <c r="J244" s="242"/>
      <c r="K244" s="242"/>
      <c r="L244" s="242"/>
    </row>
    <row r="245" spans="1:12" s="110" customFormat="1" ht="10.5" customHeight="1" hidden="1">
      <c r="A245" s="106"/>
      <c r="B245" s="98"/>
      <c r="C245" s="107"/>
      <c r="D245" s="108"/>
      <c r="E245" s="103" t="s">
        <v>130</v>
      </c>
      <c r="F245" s="116"/>
      <c r="G245" s="116"/>
      <c r="H245" s="116"/>
      <c r="J245" s="244"/>
      <c r="K245" s="241"/>
      <c r="L245" s="241"/>
    </row>
    <row r="246" spans="1:12" ht="17.25" customHeight="1" hidden="1" thickBot="1">
      <c r="A246" s="106">
        <v>2921</v>
      </c>
      <c r="B246" s="118" t="s">
        <v>276</v>
      </c>
      <c r="C246" s="107">
        <v>2</v>
      </c>
      <c r="D246" s="108">
        <v>1</v>
      </c>
      <c r="E246" s="103" t="s">
        <v>281</v>
      </c>
      <c r="F246" s="113">
        <f>SUM(G246:H246)</f>
        <v>0</v>
      </c>
      <c r="G246" s="114"/>
      <c r="H246" s="115"/>
      <c r="J246" s="242"/>
      <c r="K246" s="242"/>
      <c r="L246" s="242"/>
    </row>
    <row r="247" spans="1:12" ht="19.5" customHeight="1" hidden="1" thickBot="1">
      <c r="A247" s="106">
        <v>2922</v>
      </c>
      <c r="B247" s="118" t="s">
        <v>276</v>
      </c>
      <c r="C247" s="107">
        <v>2</v>
      </c>
      <c r="D247" s="108">
        <v>2</v>
      </c>
      <c r="E247" s="103" t="s">
        <v>282</v>
      </c>
      <c r="F247" s="113">
        <f>SUM(G247:H247)</f>
        <v>0</v>
      </c>
      <c r="G247" s="114"/>
      <c r="H247" s="115"/>
      <c r="J247" s="242"/>
      <c r="K247" s="242"/>
      <c r="L247" s="242"/>
    </row>
    <row r="248" spans="1:12" ht="28.5" customHeight="1" hidden="1">
      <c r="A248" s="106">
        <v>2930</v>
      </c>
      <c r="B248" s="118" t="s">
        <v>276</v>
      </c>
      <c r="C248" s="107">
        <v>3</v>
      </c>
      <c r="D248" s="108">
        <v>0</v>
      </c>
      <c r="E248" s="103" t="s">
        <v>283</v>
      </c>
      <c r="F248" s="116">
        <f>SUM(F250:F251)</f>
        <v>0</v>
      </c>
      <c r="G248" s="116">
        <f>SUM(G250:G251)</f>
        <v>0</v>
      </c>
      <c r="H248" s="116">
        <f>SUM(H250:H251)</f>
        <v>0</v>
      </c>
      <c r="J248" s="242"/>
      <c r="K248" s="242"/>
      <c r="L248" s="242"/>
    </row>
    <row r="249" spans="1:12" s="110" customFormat="1" ht="10.5" customHeight="1" hidden="1">
      <c r="A249" s="106"/>
      <c r="B249" s="98"/>
      <c r="C249" s="107"/>
      <c r="D249" s="108"/>
      <c r="E249" s="103" t="s">
        <v>130</v>
      </c>
      <c r="F249" s="116"/>
      <c r="G249" s="116"/>
      <c r="H249" s="116"/>
      <c r="J249" s="244"/>
      <c r="K249" s="241"/>
      <c r="L249" s="241"/>
    </row>
    <row r="250" spans="1:12" ht="16.5" customHeight="1" hidden="1" thickBot="1">
      <c r="A250" s="106">
        <v>2931</v>
      </c>
      <c r="B250" s="118" t="s">
        <v>276</v>
      </c>
      <c r="C250" s="107">
        <v>3</v>
      </c>
      <c r="D250" s="108">
        <v>1</v>
      </c>
      <c r="E250" s="103" t="s">
        <v>284</v>
      </c>
      <c r="F250" s="113">
        <f>SUM(G250:H250)</f>
        <v>0</v>
      </c>
      <c r="G250" s="114"/>
      <c r="H250" s="115"/>
      <c r="J250" s="242"/>
      <c r="K250" s="242"/>
      <c r="L250" s="242"/>
    </row>
    <row r="251" spans="1:12" ht="15.75" hidden="1" thickBot="1">
      <c r="A251" s="106">
        <v>2932</v>
      </c>
      <c r="B251" s="118" t="s">
        <v>276</v>
      </c>
      <c r="C251" s="107">
        <v>3</v>
      </c>
      <c r="D251" s="108">
        <v>2</v>
      </c>
      <c r="E251" s="103" t="s">
        <v>285</v>
      </c>
      <c r="F251" s="113">
        <f>SUM(G251:H251)</f>
        <v>0</v>
      </c>
      <c r="G251" s="114"/>
      <c r="H251" s="115"/>
      <c r="J251" s="242"/>
      <c r="K251" s="242"/>
      <c r="L251" s="242"/>
    </row>
    <row r="252" spans="1:12" ht="16.5" customHeight="1" hidden="1">
      <c r="A252" s="106">
        <v>2940</v>
      </c>
      <c r="B252" s="118" t="s">
        <v>276</v>
      </c>
      <c r="C252" s="107">
        <v>4</v>
      </c>
      <c r="D252" s="108">
        <v>0</v>
      </c>
      <c r="E252" s="103" t="s">
        <v>286</v>
      </c>
      <c r="F252" s="116">
        <f>SUM(F254:F255)</f>
        <v>0</v>
      </c>
      <c r="G252" s="116">
        <f>SUM(G254:G255)</f>
        <v>0</v>
      </c>
      <c r="H252" s="116">
        <f>SUM(H254:H255)</f>
        <v>0</v>
      </c>
      <c r="J252" s="242"/>
      <c r="K252" s="242"/>
      <c r="L252" s="242"/>
    </row>
    <row r="253" spans="1:12" s="110" customFormat="1" ht="12.75" customHeight="1" hidden="1">
      <c r="A253" s="106"/>
      <c r="B253" s="98"/>
      <c r="C253" s="107"/>
      <c r="D253" s="108"/>
      <c r="E253" s="103" t="s">
        <v>130</v>
      </c>
      <c r="F253" s="116"/>
      <c r="G253" s="116"/>
      <c r="H253" s="116"/>
      <c r="J253" s="244"/>
      <c r="K253" s="241"/>
      <c r="L253" s="241"/>
    </row>
    <row r="254" spans="1:12" ht="18.75" customHeight="1" hidden="1" thickBot="1">
      <c r="A254" s="106">
        <v>2941</v>
      </c>
      <c r="B254" s="118" t="s">
        <v>276</v>
      </c>
      <c r="C254" s="107">
        <v>4</v>
      </c>
      <c r="D254" s="108">
        <v>1</v>
      </c>
      <c r="E254" s="103" t="s">
        <v>287</v>
      </c>
      <c r="F254" s="113">
        <f>SUM(G254:H254)</f>
        <v>0</v>
      </c>
      <c r="G254" s="114"/>
      <c r="H254" s="115"/>
      <c r="J254" s="242"/>
      <c r="K254" s="242"/>
      <c r="L254" s="242"/>
    </row>
    <row r="255" spans="1:12" ht="15.75" customHeight="1" hidden="1" thickBot="1">
      <c r="A255" s="106">
        <v>2942</v>
      </c>
      <c r="B255" s="118" t="s">
        <v>276</v>
      </c>
      <c r="C255" s="107">
        <v>4</v>
      </c>
      <c r="D255" s="108">
        <v>2</v>
      </c>
      <c r="E255" s="103" t="s">
        <v>288</v>
      </c>
      <c r="F255" s="113">
        <f>SUM(G255:H255)</f>
        <v>0</v>
      </c>
      <c r="G255" s="114"/>
      <c r="H255" s="115"/>
      <c r="J255" s="242"/>
      <c r="K255" s="242"/>
      <c r="L255" s="242"/>
    </row>
    <row r="256" spans="1:12" ht="15.75" customHeight="1">
      <c r="A256" s="106">
        <v>2950</v>
      </c>
      <c r="B256" s="118" t="s">
        <v>276</v>
      </c>
      <c r="C256" s="107">
        <v>5</v>
      </c>
      <c r="D256" s="108">
        <v>0</v>
      </c>
      <c r="E256" s="103" t="s">
        <v>289</v>
      </c>
      <c r="F256" s="116">
        <f>SUM(F258:F259)</f>
        <v>131256</v>
      </c>
      <c r="G256" s="116">
        <f>SUM(G258:G259)</f>
        <v>131256</v>
      </c>
      <c r="H256" s="116">
        <f>SUM(H258:H259)</f>
        <v>0</v>
      </c>
      <c r="J256" s="242"/>
      <c r="K256" s="242"/>
      <c r="L256" s="241"/>
    </row>
    <row r="257" spans="1:12" s="110" customFormat="1" ht="10.5" customHeight="1">
      <c r="A257" s="106"/>
      <c r="B257" s="98"/>
      <c r="C257" s="107"/>
      <c r="D257" s="108"/>
      <c r="E257" s="103" t="s">
        <v>130</v>
      </c>
      <c r="F257" s="116"/>
      <c r="G257" s="116"/>
      <c r="H257" s="116"/>
      <c r="J257" s="244"/>
      <c r="K257" s="241"/>
      <c r="L257" s="241"/>
    </row>
    <row r="258" spans="1:12" ht="15.75" thickBot="1">
      <c r="A258" s="106">
        <v>2951</v>
      </c>
      <c r="B258" s="118" t="s">
        <v>276</v>
      </c>
      <c r="C258" s="107">
        <v>5</v>
      </c>
      <c r="D258" s="108">
        <v>1</v>
      </c>
      <c r="E258" s="103" t="s">
        <v>290</v>
      </c>
      <c r="F258" s="113">
        <f>SUM(G258:H258)</f>
        <v>131256</v>
      </c>
      <c r="G258" s="114">
        <v>131256</v>
      </c>
      <c r="H258" s="115">
        <v>0</v>
      </c>
      <c r="J258" s="242"/>
      <c r="K258" s="242"/>
      <c r="L258" s="241"/>
    </row>
    <row r="259" spans="1:12" ht="16.5" customHeight="1" hidden="1" thickBot="1">
      <c r="A259" s="106">
        <v>2952</v>
      </c>
      <c r="B259" s="118" t="s">
        <v>276</v>
      </c>
      <c r="C259" s="107">
        <v>5</v>
      </c>
      <c r="D259" s="108">
        <v>2</v>
      </c>
      <c r="E259" s="103" t="s">
        <v>291</v>
      </c>
      <c r="F259" s="113">
        <f>SUM(G259:H259)</f>
        <v>0</v>
      </c>
      <c r="G259" s="114"/>
      <c r="H259" s="115"/>
      <c r="J259" s="242"/>
      <c r="K259" s="242"/>
      <c r="L259" s="242"/>
    </row>
    <row r="260" spans="1:12" ht="17.25" customHeight="1" hidden="1">
      <c r="A260" s="106">
        <v>2960</v>
      </c>
      <c r="B260" s="118" t="s">
        <v>276</v>
      </c>
      <c r="C260" s="107">
        <v>6</v>
      </c>
      <c r="D260" s="108">
        <v>0</v>
      </c>
      <c r="E260" s="103" t="s">
        <v>292</v>
      </c>
      <c r="F260" s="109">
        <f>SUM(F262)</f>
        <v>0</v>
      </c>
      <c r="G260" s="109">
        <f>SUM(G262)</f>
        <v>0</v>
      </c>
      <c r="H260" s="109">
        <f>SUM(H262)</f>
        <v>0</v>
      </c>
      <c r="J260" s="242"/>
      <c r="K260" s="242"/>
      <c r="L260" s="242"/>
    </row>
    <row r="261" spans="1:12" s="110" customFormat="1" ht="14.25" customHeight="1" hidden="1">
      <c r="A261" s="106"/>
      <c r="B261" s="98"/>
      <c r="C261" s="107"/>
      <c r="D261" s="108"/>
      <c r="E261" s="103" t="s">
        <v>130</v>
      </c>
      <c r="F261" s="116"/>
      <c r="G261" s="116"/>
      <c r="H261" s="116"/>
      <c r="J261" s="244"/>
      <c r="K261" s="241"/>
      <c r="L261" s="241"/>
    </row>
    <row r="262" spans="1:12" ht="16.5" customHeight="1" hidden="1" thickBot="1">
      <c r="A262" s="120">
        <v>2961</v>
      </c>
      <c r="B262" s="107" t="s">
        <v>276</v>
      </c>
      <c r="C262" s="107">
        <v>6</v>
      </c>
      <c r="D262" s="107">
        <v>1</v>
      </c>
      <c r="E262" s="121" t="s">
        <v>292</v>
      </c>
      <c r="F262" s="113">
        <f>SUM(G262:H262)</f>
        <v>0</v>
      </c>
      <c r="G262" s="114"/>
      <c r="H262" s="115"/>
      <c r="J262" s="242"/>
      <c r="K262" s="242"/>
      <c r="L262" s="242"/>
    </row>
    <row r="263" spans="1:12" ht="26.25" customHeight="1" hidden="1">
      <c r="A263" s="120">
        <v>2970</v>
      </c>
      <c r="B263" s="107" t="s">
        <v>276</v>
      </c>
      <c r="C263" s="107">
        <v>7</v>
      </c>
      <c r="D263" s="107">
        <v>0</v>
      </c>
      <c r="E263" s="121" t="s">
        <v>293</v>
      </c>
      <c r="F263" s="109">
        <f>SUM(F265)</f>
        <v>0</v>
      </c>
      <c r="G263" s="109">
        <f>SUM(G265)</f>
        <v>0</v>
      </c>
      <c r="H263" s="109">
        <f>SUM(H265)</f>
        <v>0</v>
      </c>
      <c r="J263" s="242"/>
      <c r="K263" s="242"/>
      <c r="L263" s="242"/>
    </row>
    <row r="264" spans="1:12" s="110" customFormat="1" ht="10.5" customHeight="1" hidden="1">
      <c r="A264" s="120"/>
      <c r="B264" s="107"/>
      <c r="C264" s="107"/>
      <c r="D264" s="107"/>
      <c r="E264" s="121" t="s">
        <v>130</v>
      </c>
      <c r="F264" s="116"/>
      <c r="G264" s="116"/>
      <c r="H264" s="116"/>
      <c r="J264" s="244"/>
      <c r="K264" s="241"/>
      <c r="L264" s="241"/>
    </row>
    <row r="265" spans="1:12" ht="27.75" customHeight="1" hidden="1" thickBot="1">
      <c r="A265" s="120">
        <v>2971</v>
      </c>
      <c r="B265" s="107" t="s">
        <v>276</v>
      </c>
      <c r="C265" s="107">
        <v>7</v>
      </c>
      <c r="D265" s="107">
        <v>1</v>
      </c>
      <c r="E265" s="121" t="s">
        <v>293</v>
      </c>
      <c r="F265" s="113">
        <f>SUM(G265:H265)</f>
        <v>0</v>
      </c>
      <c r="G265" s="114"/>
      <c r="H265" s="115"/>
      <c r="J265" s="242"/>
      <c r="K265" s="242"/>
      <c r="L265" s="242"/>
    </row>
    <row r="266" spans="1:12" ht="15.75" customHeight="1" hidden="1">
      <c r="A266" s="120">
        <v>2980</v>
      </c>
      <c r="B266" s="107" t="s">
        <v>276</v>
      </c>
      <c r="C266" s="107">
        <v>8</v>
      </c>
      <c r="D266" s="107">
        <v>0</v>
      </c>
      <c r="E266" s="121" t="s">
        <v>294</v>
      </c>
      <c r="F266" s="109">
        <f>SUM(F268)</f>
        <v>0</v>
      </c>
      <c r="G266" s="109">
        <f>SUM(G268)</f>
        <v>0</v>
      </c>
      <c r="H266" s="109">
        <f>SUM(H268)</f>
        <v>0</v>
      </c>
      <c r="J266" s="242"/>
      <c r="K266" s="242"/>
      <c r="L266" s="242"/>
    </row>
    <row r="267" spans="1:12" s="110" customFormat="1" ht="10.5" customHeight="1" hidden="1">
      <c r="A267" s="120"/>
      <c r="B267" s="107"/>
      <c r="C267" s="107"/>
      <c r="D267" s="107"/>
      <c r="E267" s="121" t="s">
        <v>130</v>
      </c>
      <c r="F267" s="116"/>
      <c r="G267" s="116"/>
      <c r="H267" s="116"/>
      <c r="J267" s="244"/>
      <c r="K267" s="241"/>
      <c r="L267" s="241"/>
    </row>
    <row r="268" spans="1:12" ht="15" customHeight="1" hidden="1" thickBot="1">
      <c r="A268" s="120">
        <v>2981</v>
      </c>
      <c r="B268" s="107" t="s">
        <v>276</v>
      </c>
      <c r="C268" s="107">
        <v>8</v>
      </c>
      <c r="D268" s="107">
        <v>1</v>
      </c>
      <c r="E268" s="121" t="s">
        <v>294</v>
      </c>
      <c r="F268" s="113">
        <f>SUM(G268:H268)</f>
        <v>0</v>
      </c>
      <c r="G268" s="114"/>
      <c r="H268" s="115"/>
      <c r="J268" s="242"/>
      <c r="K268" s="242"/>
      <c r="L268" s="242"/>
    </row>
    <row r="269" spans="1:12" s="102" customFormat="1" ht="38.25" customHeight="1">
      <c r="A269" s="120">
        <v>3000</v>
      </c>
      <c r="B269" s="212" t="s">
        <v>295</v>
      </c>
      <c r="C269" s="212">
        <v>0</v>
      </c>
      <c r="D269" s="212">
        <v>0</v>
      </c>
      <c r="E269" s="224" t="s">
        <v>625</v>
      </c>
      <c r="F269" s="225">
        <f>SUM(F271,F275,F278,F281,F284,F287,F290,F293,F297)</f>
        <v>4500</v>
      </c>
      <c r="G269" s="225">
        <f>SUM(G271,G275,G278,G281,G284,G287,G290,G293,G297)</f>
        <v>4500</v>
      </c>
      <c r="H269" s="225">
        <f>SUM(H271,H275,H278,H281,H284,H287,H290,H293,H297)</f>
        <v>0</v>
      </c>
      <c r="J269" s="241"/>
      <c r="K269" s="241"/>
      <c r="L269" s="241"/>
    </row>
    <row r="270" spans="1:12" ht="11.25" customHeight="1">
      <c r="A270" s="120"/>
      <c r="B270" s="107"/>
      <c r="C270" s="107"/>
      <c r="D270" s="107"/>
      <c r="E270" s="121" t="s">
        <v>5</v>
      </c>
      <c r="F270" s="116"/>
      <c r="G270" s="116"/>
      <c r="H270" s="116"/>
      <c r="J270" s="242"/>
      <c r="K270" s="242"/>
      <c r="L270" s="242"/>
    </row>
    <row r="271" spans="1:12" ht="18" customHeight="1" hidden="1">
      <c r="A271" s="120">
        <v>3010</v>
      </c>
      <c r="B271" s="107" t="s">
        <v>295</v>
      </c>
      <c r="C271" s="107">
        <v>1</v>
      </c>
      <c r="D271" s="107">
        <v>0</v>
      </c>
      <c r="E271" s="121" t="s">
        <v>296</v>
      </c>
      <c r="F271" s="116">
        <f>SUM(F273:F274)</f>
        <v>0</v>
      </c>
      <c r="G271" s="116">
        <f>SUM(G273:G274)</f>
        <v>0</v>
      </c>
      <c r="H271" s="116">
        <f>SUM(H273:H274)</f>
        <v>0</v>
      </c>
      <c r="J271" s="242"/>
      <c r="K271" s="242"/>
      <c r="L271" s="242"/>
    </row>
    <row r="272" spans="1:12" s="110" customFormat="1" ht="16.5" customHeight="1" hidden="1">
      <c r="A272" s="120"/>
      <c r="B272" s="107"/>
      <c r="C272" s="107"/>
      <c r="D272" s="107"/>
      <c r="E272" s="121" t="s">
        <v>130</v>
      </c>
      <c r="F272" s="116"/>
      <c r="G272" s="116"/>
      <c r="H272" s="116"/>
      <c r="J272" s="244"/>
      <c r="K272" s="241"/>
      <c r="L272" s="241"/>
    </row>
    <row r="273" spans="1:12" ht="18.75" customHeight="1" hidden="1" thickBot="1">
      <c r="A273" s="120">
        <v>3011</v>
      </c>
      <c r="B273" s="107" t="s">
        <v>295</v>
      </c>
      <c r="C273" s="107">
        <v>1</v>
      </c>
      <c r="D273" s="107">
        <v>1</v>
      </c>
      <c r="E273" s="121" t="s">
        <v>297</v>
      </c>
      <c r="F273" s="113">
        <f>SUM(G273:H273)</f>
        <v>0</v>
      </c>
      <c r="G273" s="114"/>
      <c r="H273" s="115"/>
      <c r="J273" s="242"/>
      <c r="K273" s="242"/>
      <c r="L273" s="242"/>
    </row>
    <row r="274" spans="1:12" ht="17.25" customHeight="1" hidden="1" thickBot="1">
      <c r="A274" s="120">
        <v>3012</v>
      </c>
      <c r="B274" s="107" t="s">
        <v>295</v>
      </c>
      <c r="C274" s="107">
        <v>1</v>
      </c>
      <c r="D274" s="107">
        <v>2</v>
      </c>
      <c r="E274" s="121" t="s">
        <v>298</v>
      </c>
      <c r="F274" s="113">
        <f>SUM(G274:H274)</f>
        <v>0</v>
      </c>
      <c r="G274" s="114"/>
      <c r="H274" s="115"/>
      <c r="J274" s="242"/>
      <c r="K274" s="242"/>
      <c r="L274" s="242"/>
    </row>
    <row r="275" spans="1:12" ht="15" customHeight="1" hidden="1">
      <c r="A275" s="120">
        <v>3020</v>
      </c>
      <c r="B275" s="107" t="s">
        <v>295</v>
      </c>
      <c r="C275" s="107">
        <v>2</v>
      </c>
      <c r="D275" s="107">
        <v>0</v>
      </c>
      <c r="E275" s="121" t="s">
        <v>299</v>
      </c>
      <c r="F275" s="109">
        <f>SUM(F277)</f>
        <v>0</v>
      </c>
      <c r="G275" s="109">
        <f>SUM(G277)</f>
        <v>0</v>
      </c>
      <c r="H275" s="109">
        <f>SUM(H277)</f>
        <v>0</v>
      </c>
      <c r="J275" s="242"/>
      <c r="K275" s="242"/>
      <c r="L275" s="242"/>
    </row>
    <row r="276" spans="1:12" s="110" customFormat="1" ht="10.5" customHeight="1" hidden="1">
      <c r="A276" s="120"/>
      <c r="B276" s="107"/>
      <c r="C276" s="107"/>
      <c r="D276" s="107"/>
      <c r="E276" s="121" t="s">
        <v>130</v>
      </c>
      <c r="F276" s="116"/>
      <c r="G276" s="116"/>
      <c r="H276" s="116"/>
      <c r="J276" s="244"/>
      <c r="K276" s="241"/>
      <c r="L276" s="241"/>
    </row>
    <row r="277" spans="1:12" ht="15.75" customHeight="1" hidden="1" thickBot="1">
      <c r="A277" s="120">
        <v>3021</v>
      </c>
      <c r="B277" s="107" t="s">
        <v>295</v>
      </c>
      <c r="C277" s="107">
        <v>2</v>
      </c>
      <c r="D277" s="107">
        <v>1</v>
      </c>
      <c r="E277" s="121" t="s">
        <v>299</v>
      </c>
      <c r="F277" s="113">
        <f>SUM(G277:H277)</f>
        <v>0</v>
      </c>
      <c r="G277" s="114"/>
      <c r="H277" s="115"/>
      <c r="J277" s="242"/>
      <c r="K277" s="242"/>
      <c r="L277" s="242"/>
    </row>
    <row r="278" spans="1:12" ht="14.25" customHeight="1" hidden="1">
      <c r="A278" s="120">
        <v>3030</v>
      </c>
      <c r="B278" s="107" t="s">
        <v>295</v>
      </c>
      <c r="C278" s="107">
        <v>3</v>
      </c>
      <c r="D278" s="107">
        <v>0</v>
      </c>
      <c r="E278" s="121" t="s">
        <v>300</v>
      </c>
      <c r="F278" s="109">
        <f>SUM(F280)</f>
        <v>0</v>
      </c>
      <c r="G278" s="109">
        <f>SUM(G280)</f>
        <v>0</v>
      </c>
      <c r="H278" s="109">
        <f>SUM(H280)</f>
        <v>0</v>
      </c>
      <c r="J278" s="242"/>
      <c r="K278" s="242"/>
      <c r="L278" s="242"/>
    </row>
    <row r="279" spans="1:12" s="110" customFormat="1" ht="15" hidden="1">
      <c r="A279" s="120"/>
      <c r="B279" s="107"/>
      <c r="C279" s="107"/>
      <c r="D279" s="107"/>
      <c r="E279" s="121" t="s">
        <v>130</v>
      </c>
      <c r="F279" s="116"/>
      <c r="G279" s="116"/>
      <c r="H279" s="116"/>
      <c r="J279" s="244"/>
      <c r="K279" s="241"/>
      <c r="L279" s="241"/>
    </row>
    <row r="280" spans="1:12" s="110" customFormat="1" ht="15.75" hidden="1" thickBot="1">
      <c r="A280" s="120">
        <v>3031</v>
      </c>
      <c r="B280" s="107" t="s">
        <v>295</v>
      </c>
      <c r="C280" s="107">
        <v>3</v>
      </c>
      <c r="D280" s="107" t="s">
        <v>128</v>
      </c>
      <c r="E280" s="121" t="s">
        <v>300</v>
      </c>
      <c r="F280" s="113">
        <f>SUM(G280:H280)</f>
        <v>0</v>
      </c>
      <c r="G280" s="114"/>
      <c r="H280" s="115"/>
      <c r="J280" s="244"/>
      <c r="K280" s="241"/>
      <c r="L280" s="241"/>
    </row>
    <row r="281" spans="1:12" ht="18" customHeight="1" hidden="1">
      <c r="A281" s="120">
        <v>3040</v>
      </c>
      <c r="B281" s="107" t="s">
        <v>295</v>
      </c>
      <c r="C281" s="107">
        <v>4</v>
      </c>
      <c r="D281" s="107">
        <v>0</v>
      </c>
      <c r="E281" s="121" t="s">
        <v>301</v>
      </c>
      <c r="F281" s="109">
        <f>SUM(F283)</f>
        <v>0</v>
      </c>
      <c r="G281" s="109">
        <f>SUM(G283)</f>
        <v>0</v>
      </c>
      <c r="H281" s="109">
        <f>SUM(H283)</f>
        <v>0</v>
      </c>
      <c r="J281" s="242"/>
      <c r="K281" s="242"/>
      <c r="L281" s="242"/>
    </row>
    <row r="282" spans="1:12" s="110" customFormat="1" ht="10.5" customHeight="1" hidden="1">
      <c r="A282" s="120"/>
      <c r="B282" s="107"/>
      <c r="C282" s="107"/>
      <c r="D282" s="107"/>
      <c r="E282" s="121" t="s">
        <v>130</v>
      </c>
      <c r="F282" s="116"/>
      <c r="G282" s="116"/>
      <c r="H282" s="116"/>
      <c r="J282" s="244"/>
      <c r="K282" s="241"/>
      <c r="L282" s="241"/>
    </row>
    <row r="283" spans="1:12" ht="16.5" customHeight="1" hidden="1" thickBot="1">
      <c r="A283" s="120">
        <v>3041</v>
      </c>
      <c r="B283" s="107" t="s">
        <v>295</v>
      </c>
      <c r="C283" s="107">
        <v>4</v>
      </c>
      <c r="D283" s="107">
        <v>1</v>
      </c>
      <c r="E283" s="121" t="s">
        <v>301</v>
      </c>
      <c r="F283" s="113">
        <f>SUM(G283:H283)</f>
        <v>0</v>
      </c>
      <c r="G283" s="114"/>
      <c r="H283" s="115"/>
      <c r="J283" s="242"/>
      <c r="K283" s="242"/>
      <c r="L283" s="242"/>
    </row>
    <row r="284" spans="1:12" ht="12" customHeight="1" hidden="1">
      <c r="A284" s="120">
        <v>3050</v>
      </c>
      <c r="B284" s="107" t="s">
        <v>295</v>
      </c>
      <c r="C284" s="107">
        <v>5</v>
      </c>
      <c r="D284" s="107">
        <v>0</v>
      </c>
      <c r="E284" s="121" t="s">
        <v>302</v>
      </c>
      <c r="F284" s="109">
        <f>SUM(F286)</f>
        <v>0</v>
      </c>
      <c r="G284" s="109">
        <f>SUM(G286)</f>
        <v>0</v>
      </c>
      <c r="H284" s="109">
        <f>SUM(H286)</f>
        <v>0</v>
      </c>
      <c r="J284" s="242"/>
      <c r="K284" s="242"/>
      <c r="L284" s="242"/>
    </row>
    <row r="285" spans="1:12" s="110" customFormat="1" ht="10.5" customHeight="1" hidden="1">
      <c r="A285" s="120"/>
      <c r="B285" s="107"/>
      <c r="C285" s="107"/>
      <c r="D285" s="107"/>
      <c r="E285" s="121" t="s">
        <v>130</v>
      </c>
      <c r="F285" s="116"/>
      <c r="G285" s="116"/>
      <c r="H285" s="116"/>
      <c r="J285" s="244"/>
      <c r="K285" s="241"/>
      <c r="L285" s="241"/>
    </row>
    <row r="286" spans="1:12" ht="15.75" customHeight="1" hidden="1" thickBot="1">
      <c r="A286" s="120">
        <v>3051</v>
      </c>
      <c r="B286" s="107" t="s">
        <v>295</v>
      </c>
      <c r="C286" s="107">
        <v>5</v>
      </c>
      <c r="D286" s="107">
        <v>1</v>
      </c>
      <c r="E286" s="121" t="s">
        <v>302</v>
      </c>
      <c r="F286" s="113">
        <f>SUM(G286:H286)</f>
        <v>0</v>
      </c>
      <c r="G286" s="114"/>
      <c r="H286" s="115"/>
      <c r="J286" s="242"/>
      <c r="K286" s="242"/>
      <c r="L286" s="242"/>
    </row>
    <row r="287" spans="1:12" ht="16.5" customHeight="1" hidden="1">
      <c r="A287" s="120">
        <v>3060</v>
      </c>
      <c r="B287" s="107" t="s">
        <v>295</v>
      </c>
      <c r="C287" s="107">
        <v>6</v>
      </c>
      <c r="D287" s="107">
        <v>0</v>
      </c>
      <c r="E287" s="121" t="s">
        <v>303</v>
      </c>
      <c r="F287" s="109">
        <f>SUM(F289)</f>
        <v>0</v>
      </c>
      <c r="G287" s="109">
        <f>SUM(G289)</f>
        <v>0</v>
      </c>
      <c r="H287" s="109">
        <f>SUM(H289)</f>
        <v>0</v>
      </c>
      <c r="J287" s="242"/>
      <c r="K287" s="242"/>
      <c r="L287" s="242"/>
    </row>
    <row r="288" spans="1:12" s="110" customFormat="1" ht="10.5" customHeight="1" hidden="1">
      <c r="A288" s="120"/>
      <c r="B288" s="107"/>
      <c r="C288" s="107"/>
      <c r="D288" s="107"/>
      <c r="E288" s="121" t="s">
        <v>130</v>
      </c>
      <c r="F288" s="116"/>
      <c r="G288" s="116"/>
      <c r="H288" s="116"/>
      <c r="J288" s="244"/>
      <c r="K288" s="241"/>
      <c r="L288" s="241"/>
    </row>
    <row r="289" spans="1:12" ht="15.75" customHeight="1" hidden="1" thickBot="1">
      <c r="A289" s="120">
        <v>3061</v>
      </c>
      <c r="B289" s="107" t="s">
        <v>295</v>
      </c>
      <c r="C289" s="107">
        <v>6</v>
      </c>
      <c r="D289" s="107">
        <v>1</v>
      </c>
      <c r="E289" s="121" t="s">
        <v>303</v>
      </c>
      <c r="F289" s="113">
        <f>SUM(G289:H289)</f>
        <v>0</v>
      </c>
      <c r="G289" s="114"/>
      <c r="H289" s="115"/>
      <c r="J289" s="242"/>
      <c r="K289" s="242"/>
      <c r="L289" s="242"/>
    </row>
    <row r="290" spans="1:12" ht="26.25" customHeight="1">
      <c r="A290" s="120">
        <v>3070</v>
      </c>
      <c r="B290" s="107" t="s">
        <v>295</v>
      </c>
      <c r="C290" s="107">
        <v>7</v>
      </c>
      <c r="D290" s="107">
        <v>0</v>
      </c>
      <c r="E290" s="121" t="s">
        <v>304</v>
      </c>
      <c r="F290" s="109">
        <f>SUM(F292)</f>
        <v>4500</v>
      </c>
      <c r="G290" s="109">
        <f>SUM(G292)</f>
        <v>4500</v>
      </c>
      <c r="H290" s="109">
        <f>SUM(H292)</f>
        <v>0</v>
      </c>
      <c r="J290" s="242"/>
      <c r="K290" s="242"/>
      <c r="L290" s="241"/>
    </row>
    <row r="291" spans="1:12" s="110" customFormat="1" ht="10.5" customHeight="1">
      <c r="A291" s="120"/>
      <c r="B291" s="107"/>
      <c r="C291" s="107"/>
      <c r="D291" s="107"/>
      <c r="E291" s="121" t="s">
        <v>130</v>
      </c>
      <c r="F291" s="116"/>
      <c r="G291" s="116"/>
      <c r="H291" s="116"/>
      <c r="J291" s="244"/>
      <c r="K291" s="241"/>
      <c r="L291" s="241"/>
    </row>
    <row r="292" spans="1:12" ht="26.25" customHeight="1" thickBot="1">
      <c r="A292" s="120">
        <v>3071</v>
      </c>
      <c r="B292" s="107" t="s">
        <v>295</v>
      </c>
      <c r="C292" s="107">
        <v>7</v>
      </c>
      <c r="D292" s="107">
        <v>1</v>
      </c>
      <c r="E292" s="121" t="s">
        <v>304</v>
      </c>
      <c r="F292" s="113">
        <f>SUM(G292:H292)</f>
        <v>4500</v>
      </c>
      <c r="G292" s="114">
        <v>4500</v>
      </c>
      <c r="H292" s="115">
        <v>0</v>
      </c>
      <c r="J292" s="242"/>
      <c r="K292" s="242"/>
      <c r="L292" s="241"/>
    </row>
    <row r="293" spans="1:12" ht="27" customHeight="1" hidden="1">
      <c r="A293" s="120">
        <v>3080</v>
      </c>
      <c r="B293" s="107" t="s">
        <v>295</v>
      </c>
      <c r="C293" s="107">
        <v>8</v>
      </c>
      <c r="D293" s="107">
        <v>0</v>
      </c>
      <c r="E293" s="121" t="s">
        <v>305</v>
      </c>
      <c r="F293" s="109">
        <f>SUM(F295)</f>
        <v>0</v>
      </c>
      <c r="G293" s="109">
        <f>SUM(G295)</f>
        <v>0</v>
      </c>
      <c r="H293" s="109">
        <f>SUM(H295)</f>
        <v>0</v>
      </c>
      <c r="J293" s="242"/>
      <c r="K293" s="242"/>
      <c r="L293" s="242"/>
    </row>
    <row r="294" spans="1:12" s="110" customFormat="1" ht="10.5" customHeight="1" hidden="1">
      <c r="A294" s="120"/>
      <c r="B294" s="107"/>
      <c r="C294" s="107"/>
      <c r="D294" s="107"/>
      <c r="E294" s="121" t="s">
        <v>130</v>
      </c>
      <c r="F294" s="116"/>
      <c r="G294" s="116"/>
      <c r="H294" s="116"/>
      <c r="J294" s="244"/>
      <c r="K294" s="241"/>
      <c r="L294" s="241"/>
    </row>
    <row r="295" spans="1:12" ht="30" customHeight="1" hidden="1" thickBot="1">
      <c r="A295" s="120">
        <v>3081</v>
      </c>
      <c r="B295" s="107" t="s">
        <v>295</v>
      </c>
      <c r="C295" s="107">
        <v>8</v>
      </c>
      <c r="D295" s="107">
        <v>1</v>
      </c>
      <c r="E295" s="121" t="s">
        <v>305</v>
      </c>
      <c r="F295" s="113">
        <f>SUM(G295:H295)</f>
        <v>0</v>
      </c>
      <c r="G295" s="114">
        <v>0</v>
      </c>
      <c r="H295" s="115">
        <v>0</v>
      </c>
      <c r="J295" s="242"/>
      <c r="K295" s="242"/>
      <c r="L295" s="242"/>
    </row>
    <row r="296" spans="1:12" s="110" customFormat="1" ht="10.5" customHeight="1" hidden="1">
      <c r="A296" s="120"/>
      <c r="B296" s="107"/>
      <c r="C296" s="107"/>
      <c r="D296" s="107"/>
      <c r="E296" s="121" t="s">
        <v>130</v>
      </c>
      <c r="F296" s="116"/>
      <c r="G296" s="116"/>
      <c r="H296" s="116"/>
      <c r="J296" s="244"/>
      <c r="K296" s="241"/>
      <c r="L296" s="241"/>
    </row>
    <row r="297" spans="1:12" ht="13.5" customHeight="1" hidden="1">
      <c r="A297" s="120">
        <v>3090</v>
      </c>
      <c r="B297" s="107" t="s">
        <v>295</v>
      </c>
      <c r="C297" s="107">
        <v>9</v>
      </c>
      <c r="D297" s="107">
        <v>0</v>
      </c>
      <c r="E297" s="121" t="s">
        <v>306</v>
      </c>
      <c r="F297" s="116">
        <f>SUM(F299:F300)</f>
        <v>0</v>
      </c>
      <c r="G297" s="116">
        <f>SUM(G299:G300)</f>
        <v>0</v>
      </c>
      <c r="H297" s="116">
        <f>SUM(H299:H300)</f>
        <v>0</v>
      </c>
      <c r="J297" s="242"/>
      <c r="K297" s="242"/>
      <c r="L297" s="242"/>
    </row>
    <row r="298" spans="1:12" s="110" customFormat="1" ht="10.5" customHeight="1" hidden="1">
      <c r="A298" s="120"/>
      <c r="B298" s="107"/>
      <c r="C298" s="107"/>
      <c r="D298" s="107"/>
      <c r="E298" s="121" t="s">
        <v>130</v>
      </c>
      <c r="F298" s="116"/>
      <c r="G298" s="116"/>
      <c r="H298" s="116"/>
      <c r="J298" s="244"/>
      <c r="K298" s="241"/>
      <c r="L298" s="241"/>
    </row>
    <row r="299" spans="1:12" ht="17.25" customHeight="1" hidden="1" thickBot="1">
      <c r="A299" s="120">
        <v>3091</v>
      </c>
      <c r="B299" s="107" t="s">
        <v>295</v>
      </c>
      <c r="C299" s="107">
        <v>9</v>
      </c>
      <c r="D299" s="107">
        <v>1</v>
      </c>
      <c r="E299" s="121" t="s">
        <v>306</v>
      </c>
      <c r="F299" s="113">
        <f>SUM(G299:H299)</f>
        <v>0</v>
      </c>
      <c r="G299" s="116">
        <v>0</v>
      </c>
      <c r="H299" s="116">
        <v>0</v>
      </c>
      <c r="J299" s="242"/>
      <c r="K299" s="242"/>
      <c r="L299" s="242"/>
    </row>
    <row r="300" spans="1:12" ht="27" customHeight="1" hidden="1" thickBot="1">
      <c r="A300" s="120">
        <v>3092</v>
      </c>
      <c r="B300" s="107" t="s">
        <v>295</v>
      </c>
      <c r="C300" s="107">
        <v>9</v>
      </c>
      <c r="D300" s="107">
        <v>2</v>
      </c>
      <c r="E300" s="121" t="s">
        <v>307</v>
      </c>
      <c r="F300" s="113">
        <f>SUM(G300:H300)</f>
        <v>0</v>
      </c>
      <c r="G300" s="116">
        <v>0</v>
      </c>
      <c r="H300" s="116">
        <v>0</v>
      </c>
      <c r="J300" s="242"/>
      <c r="K300" s="242"/>
      <c r="L300" s="242"/>
    </row>
    <row r="301" spans="1:12" s="102" customFormat="1" ht="32.25" customHeight="1">
      <c r="A301" s="122">
        <v>3100</v>
      </c>
      <c r="B301" s="212" t="s">
        <v>308</v>
      </c>
      <c r="C301" s="212">
        <v>0</v>
      </c>
      <c r="D301" s="213">
        <v>0</v>
      </c>
      <c r="E301" s="226" t="s">
        <v>626</v>
      </c>
      <c r="F301" s="214">
        <f>SUM(F303)</f>
        <v>47058.5</v>
      </c>
      <c r="G301" s="214">
        <f>SUM(G303)</f>
        <v>47058.5</v>
      </c>
      <c r="H301" s="214">
        <f>SUM(H303)</f>
        <v>0</v>
      </c>
      <c r="J301" s="242"/>
      <c r="K301" s="242"/>
      <c r="L301" s="242"/>
    </row>
    <row r="302" spans="1:12" ht="11.25" customHeight="1">
      <c r="A302" s="122"/>
      <c r="B302" s="98"/>
      <c r="C302" s="99"/>
      <c r="D302" s="100"/>
      <c r="E302" s="103" t="s">
        <v>5</v>
      </c>
      <c r="F302" s="101"/>
      <c r="G302" s="104"/>
      <c r="H302" s="105"/>
      <c r="J302" s="242"/>
      <c r="K302" s="242"/>
      <c r="L302" s="242"/>
    </row>
    <row r="303" spans="1:12" ht="24">
      <c r="A303" s="122">
        <v>3110</v>
      </c>
      <c r="B303" s="107" t="s">
        <v>308</v>
      </c>
      <c r="C303" s="107">
        <v>1</v>
      </c>
      <c r="D303" s="108">
        <v>0</v>
      </c>
      <c r="E303" s="119" t="s">
        <v>309</v>
      </c>
      <c r="F303" s="109">
        <f>SUM(F305)</f>
        <v>47058.5</v>
      </c>
      <c r="G303" s="109">
        <f>SUM(G305)</f>
        <v>47058.5</v>
      </c>
      <c r="H303" s="109">
        <f>SUM(H305)</f>
        <v>0</v>
      </c>
      <c r="J303" s="242"/>
      <c r="K303" s="242"/>
      <c r="L303" s="242"/>
    </row>
    <row r="304" spans="1:12" s="110" customFormat="1" ht="10.5" customHeight="1">
      <c r="A304" s="122"/>
      <c r="B304" s="98"/>
      <c r="C304" s="107"/>
      <c r="D304" s="108"/>
      <c r="E304" s="103" t="s">
        <v>130</v>
      </c>
      <c r="F304" s="109"/>
      <c r="G304" s="111"/>
      <c r="H304" s="112"/>
      <c r="J304" s="244"/>
      <c r="K304" s="241"/>
      <c r="L304" s="241"/>
    </row>
    <row r="305" spans="1:12" ht="15.75" thickBot="1">
      <c r="A305" s="123">
        <v>3112</v>
      </c>
      <c r="B305" s="124" t="s">
        <v>308</v>
      </c>
      <c r="C305" s="124">
        <v>1</v>
      </c>
      <c r="D305" s="125">
        <v>2</v>
      </c>
      <c r="E305" s="126" t="s">
        <v>310</v>
      </c>
      <c r="F305" s="113">
        <f>SUM(G305:H305)-'[1]Ekamutner'!F97</f>
        <v>47058.5</v>
      </c>
      <c r="G305" s="114">
        <v>47058.5</v>
      </c>
      <c r="H305" s="115">
        <v>0</v>
      </c>
      <c r="J305" s="242"/>
      <c r="K305" s="242"/>
      <c r="L305" s="242"/>
    </row>
    <row r="306" spans="2:4" ht="15">
      <c r="B306" s="129"/>
      <c r="C306" s="130"/>
      <c r="D306" s="131"/>
    </row>
  </sheetData>
  <sheetProtection/>
  <protectedRanges>
    <protectedRange sqref="G299:H300 G304:H305 F302:H302 F298:H298" name="Range24"/>
    <protectedRange sqref="G283:H283 G280:H280 F282:H282 G285:H286 F279:H279" name="Range22"/>
    <protectedRange sqref="G250:H251 F261:H261 G258:H259 G254:H255 G262:H262 F257:H257 F253:H253" name="Range20"/>
    <protectedRange sqref="G237:H237 F236:H236 F233:H233 G229:H231 G234:H234 F228:H228" name="Range18"/>
    <protectedRange sqref="F211:H211 G212:H212 F209:H209 G206:H207 F205:H205" name="Range16"/>
    <protectedRange sqref="G182:H185 G188:H191 F187:H187 F180:H180" name="Range14"/>
    <protectedRange sqref="G168:H168 G163:H163 F157:H157 G155:H155 G166:H166 F165:H165 F160:H160 G158:H158 F162:H162 F154:H154" name="Range12"/>
    <protectedRange sqref="G130:H135 G138:H138 F137:H137 F140:H140" name="Range10"/>
    <protectedRange sqref="G108:H110 G113:H117 F112:H112 F107:H107" name="Range8"/>
    <protectedRange sqref="F87:H87 G76:H76 F84:H84 F78:H78 F89:H89 G79:H79 G85:H85 F81:H81 G90:H90 G82:H82 F75:H75" name="Range6"/>
    <protectedRange sqref="G41:H41 F42:H42 F55:H55 F44:H44 G56 F46:H46 G50:H50 G47:H47 G52:H53 F49:H49" name="Range4"/>
    <protectedRange sqref="F11:H11 G21:H23 F20:H20 F16:H16 G12:H14 G17:H18 F9:H9" name="Range2"/>
    <protectedRange sqref="F34:H34 G32:H32 F28:H28 G26:H26 F39:H39 G40:H41 F31:H31 G29:H29 F37:H37 G35:H35 F25:H25" name="Range3"/>
    <protectedRange sqref="G56:H56 G64:H66 F58:H58 F75:H75 G59:H59 G72:H73 F61:H61 F63:H63 F71:H71 G69:H69 F68:H68" name="Range5"/>
    <protectedRange sqref="G91:H91 G93:H97 G99:H105" name="Range7"/>
    <protectedRange sqref="G129:H129 F128:H128 F122:H122 G120:H120 G123:H126 F119:H119" name="Range9"/>
    <protectedRange sqref="G146:H146 G149:H149 F145:H145 G143:H143 G152:H152 F151:H151 F148:H148 F142:H142" name="Range11"/>
    <protectedRange sqref="G172:H172 F177:H177 F171:H171 G169:H169 G175:H175 G178:H178 F174:H174 F168:H168" name="Range13"/>
    <protectedRange sqref="G200:H200 G203:H203 F202:H202 F199:H199 G194:H197 F193:H193" name="Range15"/>
    <protectedRange sqref="G214:H221 G224:H226 F223:H223" name="Range17"/>
    <protectedRange sqref="F241:H241 F249:H249 G242:H243 G246:H247 F245:H245 F239:H239" name="Range19"/>
    <protectedRange sqref="F279:H279 G265:H265 G277:H277 F267:H267 F276:H276 G268:H268 G273:H274 F270:H270 F272:H272 F264:H264" name="Range21"/>
    <protectedRange sqref="F294:H294 G292:H292 F291:H291 G289:H289 F296:H296 G295:H295 F288:H288" name="Range23"/>
  </protectedRanges>
  <mergeCells count="7">
    <mergeCell ref="B1:H1"/>
    <mergeCell ref="B2:H2"/>
    <mergeCell ref="A4:A5"/>
    <mergeCell ref="B4:B5"/>
    <mergeCell ref="C4:C5"/>
    <mergeCell ref="D4:D5"/>
    <mergeCell ref="E4:E5"/>
  </mergeCells>
  <printOptions/>
  <pageMargins left="0.15" right="0.16" top="0.2" bottom="0.16" header="0.18" footer="0.1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214">
      <selection activeCell="A1" sqref="A1:F227"/>
    </sheetView>
  </sheetViews>
  <sheetFormatPr defaultColWidth="9.140625" defaultRowHeight="15"/>
  <cols>
    <col min="1" max="1" width="5.8515625" style="142" customWidth="1"/>
    <col min="2" max="2" width="49.57421875" style="142" customWidth="1"/>
    <col min="3" max="3" width="7.28125" style="184" customWidth="1"/>
    <col min="4" max="4" width="13.28125" style="142" customWidth="1"/>
    <col min="5" max="5" width="12.28125" style="142" customWidth="1"/>
    <col min="6" max="6" width="12.00390625" style="142" customWidth="1"/>
    <col min="7" max="16384" width="9.140625" style="142" customWidth="1"/>
  </cols>
  <sheetData>
    <row r="1" spans="1:6" ht="18" customHeight="1">
      <c r="A1" s="267" t="s">
        <v>602</v>
      </c>
      <c r="B1" s="267"/>
      <c r="C1" s="267"/>
      <c r="D1" s="267"/>
      <c r="E1" s="267"/>
      <c r="F1" s="267"/>
    </row>
    <row r="2" spans="1:6" ht="39" customHeight="1">
      <c r="A2" s="268" t="s">
        <v>603</v>
      </c>
      <c r="B2" s="268"/>
      <c r="C2" s="268"/>
      <c r="D2" s="268"/>
      <c r="E2" s="268"/>
      <c r="F2" s="268"/>
    </row>
    <row r="3" spans="1:6" ht="15.75" customHeight="1">
      <c r="A3" s="186"/>
      <c r="B3" s="186"/>
      <c r="C3" s="186"/>
      <c r="D3" s="186"/>
      <c r="E3" s="186"/>
      <c r="F3" s="186"/>
    </row>
    <row r="4" spans="1:6" ht="18" customHeight="1" thickBot="1">
      <c r="A4" s="187"/>
      <c r="B4" s="188"/>
      <c r="C4" s="188"/>
      <c r="D4" s="187"/>
      <c r="E4" s="277" t="s">
        <v>313</v>
      </c>
      <c r="F4" s="277"/>
    </row>
    <row r="5" spans="1:6" ht="18" customHeight="1" thickBot="1">
      <c r="A5" s="280" t="s">
        <v>314</v>
      </c>
      <c r="B5" s="282" t="s">
        <v>315</v>
      </c>
      <c r="C5" s="283"/>
      <c r="D5" s="265" t="s">
        <v>4</v>
      </c>
      <c r="E5" s="278" t="s">
        <v>5</v>
      </c>
      <c r="F5" s="279"/>
    </row>
    <row r="6" spans="1:6" ht="39" customHeight="1" thickBot="1">
      <c r="A6" s="281"/>
      <c r="B6" s="284"/>
      <c r="C6" s="285"/>
      <c r="D6" s="266"/>
      <c r="E6" s="75" t="s">
        <v>6</v>
      </c>
      <c r="F6" s="75" t="s">
        <v>7</v>
      </c>
    </row>
    <row r="7" spans="1:6" ht="12.75">
      <c r="A7" s="185">
        <v>1</v>
      </c>
      <c r="B7" s="185">
        <v>2</v>
      </c>
      <c r="C7" s="185" t="s">
        <v>134</v>
      </c>
      <c r="D7" s="13">
        <v>4</v>
      </c>
      <c r="E7" s="13">
        <v>5</v>
      </c>
      <c r="F7" s="12">
        <v>6</v>
      </c>
    </row>
    <row r="8" spans="1:6" ht="36.75" customHeight="1">
      <c r="A8" s="120">
        <v>4000</v>
      </c>
      <c r="B8" s="143" t="s">
        <v>316</v>
      </c>
      <c r="C8" s="144"/>
      <c r="D8" s="145">
        <f>SUM(D10,D169,D204)</f>
        <v>541459.9</v>
      </c>
      <c r="E8" s="145">
        <f>SUM(E10,E169,E204)</f>
        <v>541459.9</v>
      </c>
      <c r="F8" s="145">
        <f>SUM(F10,F169,F204)</f>
        <v>0</v>
      </c>
    </row>
    <row r="9" spans="1:6" ht="12.75">
      <c r="A9" s="120"/>
      <c r="B9" s="146" t="s">
        <v>317</v>
      </c>
      <c r="C9" s="144"/>
      <c r="D9" s="145"/>
      <c r="E9" s="145"/>
      <c r="F9" s="145"/>
    </row>
    <row r="10" spans="1:6" ht="42" customHeight="1">
      <c r="A10" s="120">
        <v>4050</v>
      </c>
      <c r="B10" s="147" t="s">
        <v>318</v>
      </c>
      <c r="C10" s="148" t="s">
        <v>319</v>
      </c>
      <c r="D10" s="145">
        <f>SUM(D12,D25,D68,D83,D93,D125,D140)</f>
        <v>541459.9</v>
      </c>
      <c r="E10" s="145">
        <f>SUM(E12,E25,E68,E83,E93,E125,E140)</f>
        <v>541459.9</v>
      </c>
      <c r="F10" s="145">
        <f>SUM(F12,F25,F68,F83,F93,F125,F140)</f>
        <v>0</v>
      </c>
    </row>
    <row r="11" spans="1:6" ht="12.75">
      <c r="A11" s="120"/>
      <c r="B11" s="146" t="s">
        <v>317</v>
      </c>
      <c r="C11" s="144"/>
      <c r="D11" s="145"/>
      <c r="E11" s="145"/>
      <c r="F11" s="145"/>
    </row>
    <row r="12" spans="1:6" ht="30.75" customHeight="1">
      <c r="A12" s="120">
        <v>4100</v>
      </c>
      <c r="B12" s="51" t="s">
        <v>320</v>
      </c>
      <c r="C12" s="149" t="s">
        <v>319</v>
      </c>
      <c r="D12" s="145">
        <f>SUM(D14,D19,D22)</f>
        <v>80916.1</v>
      </c>
      <c r="E12" s="145">
        <f>SUM(E14,E19,E22)</f>
        <v>80916.1</v>
      </c>
      <c r="F12" s="145" t="s">
        <v>10</v>
      </c>
    </row>
    <row r="13" spans="1:6" ht="12.75">
      <c r="A13" s="120"/>
      <c r="B13" s="146" t="s">
        <v>317</v>
      </c>
      <c r="C13" s="144"/>
      <c r="D13" s="145"/>
      <c r="E13" s="145"/>
      <c r="F13" s="145"/>
    </row>
    <row r="14" spans="1:6" ht="24">
      <c r="A14" s="120">
        <v>4110</v>
      </c>
      <c r="B14" s="150" t="s">
        <v>321</v>
      </c>
      <c r="C14" s="149" t="s">
        <v>319</v>
      </c>
      <c r="D14" s="145">
        <f>SUM(D16:D18)</f>
        <v>80916.1</v>
      </c>
      <c r="E14" s="145">
        <f>SUM(E16:E18)</f>
        <v>80916.1</v>
      </c>
      <c r="F14" s="151" t="s">
        <v>125</v>
      </c>
    </row>
    <row r="15" spans="1:6" ht="12.75">
      <c r="A15" s="120"/>
      <c r="B15" s="146" t="s">
        <v>130</v>
      </c>
      <c r="C15" s="149"/>
      <c r="D15" s="145"/>
      <c r="E15" s="145"/>
      <c r="F15" s="151"/>
    </row>
    <row r="16" spans="1:6" ht="24">
      <c r="A16" s="120">
        <v>4111</v>
      </c>
      <c r="B16" s="152" t="s">
        <v>322</v>
      </c>
      <c r="C16" s="153" t="s">
        <v>323</v>
      </c>
      <c r="D16" s="28">
        <f>SUM(E16:F16)</f>
        <v>80700</v>
      </c>
      <c r="E16" s="145">
        <v>80700</v>
      </c>
      <c r="F16" s="151" t="s">
        <v>125</v>
      </c>
    </row>
    <row r="17" spans="1:6" ht="24">
      <c r="A17" s="120">
        <v>4112</v>
      </c>
      <c r="B17" s="152" t="s">
        <v>324</v>
      </c>
      <c r="C17" s="153" t="s">
        <v>325</v>
      </c>
      <c r="D17" s="28">
        <f>SUM(E17:F17)</f>
        <v>216.1</v>
      </c>
      <c r="E17" s="145">
        <v>216.1</v>
      </c>
      <c r="F17" s="151" t="s">
        <v>125</v>
      </c>
    </row>
    <row r="18" spans="1:6" ht="12.75">
      <c r="A18" s="120">
        <v>4114</v>
      </c>
      <c r="B18" s="152" t="s">
        <v>326</v>
      </c>
      <c r="C18" s="153" t="s">
        <v>327</v>
      </c>
      <c r="D18" s="28">
        <f>SUM(E18:F18)</f>
        <v>0</v>
      </c>
      <c r="E18" s="145"/>
      <c r="F18" s="151" t="s">
        <v>125</v>
      </c>
    </row>
    <row r="19" spans="1:6" ht="22.5">
      <c r="A19" s="120">
        <v>4120</v>
      </c>
      <c r="B19" s="154" t="s">
        <v>328</v>
      </c>
      <c r="C19" s="149" t="s">
        <v>319</v>
      </c>
      <c r="D19" s="145">
        <f>SUM(D21)</f>
        <v>0</v>
      </c>
      <c r="E19" s="145">
        <f>SUM(E21)</f>
        <v>0</v>
      </c>
      <c r="F19" s="151" t="s">
        <v>125</v>
      </c>
    </row>
    <row r="20" spans="1:6" ht="12.75">
      <c r="A20" s="120"/>
      <c r="B20" s="146" t="s">
        <v>130</v>
      </c>
      <c r="C20" s="149"/>
      <c r="D20" s="145"/>
      <c r="E20" s="145"/>
      <c r="F20" s="151"/>
    </row>
    <row r="21" spans="1:6" ht="13.5" customHeight="1">
      <c r="A21" s="120">
        <v>4121</v>
      </c>
      <c r="B21" s="152" t="s">
        <v>329</v>
      </c>
      <c r="C21" s="153" t="s">
        <v>330</v>
      </c>
      <c r="D21" s="28">
        <f>SUM(E21:F21)</f>
        <v>0</v>
      </c>
      <c r="E21" s="145">
        <v>0</v>
      </c>
      <c r="F21" s="151" t="s">
        <v>125</v>
      </c>
    </row>
    <row r="22" spans="1:6" ht="25.5" customHeight="1">
      <c r="A22" s="120">
        <v>4130</v>
      </c>
      <c r="B22" s="154" t="s">
        <v>331</v>
      </c>
      <c r="C22" s="149" t="s">
        <v>319</v>
      </c>
      <c r="D22" s="145">
        <f>SUM(D24)</f>
        <v>0</v>
      </c>
      <c r="E22" s="145">
        <f>SUM(E24)</f>
        <v>0</v>
      </c>
      <c r="F22" s="145" t="s">
        <v>10</v>
      </c>
    </row>
    <row r="23" spans="1:6" ht="12.75">
      <c r="A23" s="120"/>
      <c r="B23" s="146" t="s">
        <v>130</v>
      </c>
      <c r="C23" s="149"/>
      <c r="D23" s="145"/>
      <c r="E23" s="145"/>
      <c r="F23" s="151"/>
    </row>
    <row r="24" spans="1:6" ht="13.5" customHeight="1">
      <c r="A24" s="120">
        <v>4131</v>
      </c>
      <c r="B24" s="154" t="s">
        <v>332</v>
      </c>
      <c r="C24" s="153" t="s">
        <v>333</v>
      </c>
      <c r="D24" s="28">
        <f>SUM(E24:F24)</f>
        <v>0</v>
      </c>
      <c r="E24" s="145">
        <v>0</v>
      </c>
      <c r="F24" s="151" t="s">
        <v>10</v>
      </c>
    </row>
    <row r="25" spans="1:6" ht="36" customHeight="1">
      <c r="A25" s="120">
        <v>4200</v>
      </c>
      <c r="B25" s="152" t="s">
        <v>334</v>
      </c>
      <c r="C25" s="149" t="s">
        <v>319</v>
      </c>
      <c r="D25" s="145">
        <f>SUM(D27,D36,D41,D51,D54,D58)</f>
        <v>71664.3</v>
      </c>
      <c r="E25" s="145">
        <f>SUM(E27,E36,E41,E51,E54,E58)</f>
        <v>71664.3</v>
      </c>
      <c r="F25" s="151" t="s">
        <v>125</v>
      </c>
    </row>
    <row r="26" spans="1:6" ht="12.75">
      <c r="A26" s="120"/>
      <c r="B26" s="146" t="s">
        <v>317</v>
      </c>
      <c r="C26" s="144"/>
      <c r="D26" s="145"/>
      <c r="E26" s="145"/>
      <c r="F26" s="145"/>
    </row>
    <row r="27" spans="1:6" ht="33">
      <c r="A27" s="120">
        <v>4210</v>
      </c>
      <c r="B27" s="154" t="s">
        <v>335</v>
      </c>
      <c r="C27" s="149" t="s">
        <v>319</v>
      </c>
      <c r="D27" s="145">
        <f>SUM(D29:D35)</f>
        <v>49225.5</v>
      </c>
      <c r="E27" s="145">
        <f>SUM(E29:E35)</f>
        <v>49225.5</v>
      </c>
      <c r="F27" s="151" t="s">
        <v>125</v>
      </c>
    </row>
    <row r="28" spans="1:6" ht="12.75">
      <c r="A28" s="120"/>
      <c r="B28" s="146" t="s">
        <v>130</v>
      </c>
      <c r="C28" s="149"/>
      <c r="D28" s="145"/>
      <c r="E28" s="145"/>
      <c r="F28" s="151"/>
    </row>
    <row r="29" spans="1:6" ht="24">
      <c r="A29" s="120">
        <v>4211</v>
      </c>
      <c r="B29" s="152" t="s">
        <v>336</v>
      </c>
      <c r="C29" s="153" t="s">
        <v>337</v>
      </c>
      <c r="D29" s="28">
        <f aca="true" t="shared" si="0" ref="D29:D35">SUM(E29:F29)</f>
        <v>0</v>
      </c>
      <c r="E29" s="145">
        <v>0</v>
      </c>
      <c r="F29" s="151" t="s">
        <v>125</v>
      </c>
    </row>
    <row r="30" spans="1:6" ht="12.75">
      <c r="A30" s="120">
        <v>4212</v>
      </c>
      <c r="B30" s="154" t="s">
        <v>338</v>
      </c>
      <c r="C30" s="153" t="s">
        <v>339</v>
      </c>
      <c r="D30" s="28">
        <f t="shared" si="0"/>
        <v>8400</v>
      </c>
      <c r="E30" s="145">
        <v>8400</v>
      </c>
      <c r="F30" s="151" t="s">
        <v>125</v>
      </c>
    </row>
    <row r="31" spans="1:6" ht="12.75">
      <c r="A31" s="120">
        <v>4213</v>
      </c>
      <c r="B31" s="152" t="s">
        <v>340</v>
      </c>
      <c r="C31" s="153" t="s">
        <v>341</v>
      </c>
      <c r="D31" s="28">
        <f t="shared" si="0"/>
        <v>39125.5</v>
      </c>
      <c r="E31" s="145">
        <v>39125.5</v>
      </c>
      <c r="F31" s="151" t="s">
        <v>125</v>
      </c>
    </row>
    <row r="32" spans="1:6" ht="12.75">
      <c r="A32" s="120">
        <v>4214</v>
      </c>
      <c r="B32" s="152" t="s">
        <v>342</v>
      </c>
      <c r="C32" s="153" t="s">
        <v>343</v>
      </c>
      <c r="D32" s="28">
        <f t="shared" si="0"/>
        <v>1600</v>
      </c>
      <c r="E32" s="145">
        <v>1600</v>
      </c>
      <c r="F32" s="151" t="s">
        <v>125</v>
      </c>
    </row>
    <row r="33" spans="1:6" ht="12.75">
      <c r="A33" s="120">
        <v>4215</v>
      </c>
      <c r="B33" s="152" t="s">
        <v>344</v>
      </c>
      <c r="C33" s="153" t="s">
        <v>345</v>
      </c>
      <c r="D33" s="28">
        <f t="shared" si="0"/>
        <v>100</v>
      </c>
      <c r="E33" s="145">
        <v>100</v>
      </c>
      <c r="F33" s="151" t="s">
        <v>125</v>
      </c>
    </row>
    <row r="34" spans="1:6" ht="17.25" customHeight="1">
      <c r="A34" s="120">
        <v>4216</v>
      </c>
      <c r="B34" s="152" t="s">
        <v>346</v>
      </c>
      <c r="C34" s="153" t="s">
        <v>347</v>
      </c>
      <c r="D34" s="28">
        <f t="shared" si="0"/>
        <v>0</v>
      </c>
      <c r="E34" s="145">
        <v>0</v>
      </c>
      <c r="F34" s="151" t="s">
        <v>125</v>
      </c>
    </row>
    <row r="35" spans="1:6" ht="12.75">
      <c r="A35" s="120">
        <v>4217</v>
      </c>
      <c r="B35" s="152" t="s">
        <v>348</v>
      </c>
      <c r="C35" s="153" t="s">
        <v>349</v>
      </c>
      <c r="D35" s="28">
        <f t="shared" si="0"/>
        <v>0</v>
      </c>
      <c r="E35" s="145">
        <v>0</v>
      </c>
      <c r="F35" s="151" t="s">
        <v>125</v>
      </c>
    </row>
    <row r="36" spans="1:6" ht="24">
      <c r="A36" s="120">
        <v>4220</v>
      </c>
      <c r="B36" s="154" t="s">
        <v>350</v>
      </c>
      <c r="C36" s="149" t="s">
        <v>319</v>
      </c>
      <c r="D36" s="145">
        <f>SUM(D38:D40)</f>
        <v>868</v>
      </c>
      <c r="E36" s="145">
        <f>SUM(E38:E40)</f>
        <v>868</v>
      </c>
      <c r="F36" s="151" t="s">
        <v>125</v>
      </c>
    </row>
    <row r="37" spans="1:6" ht="12.75">
      <c r="A37" s="120"/>
      <c r="B37" s="146" t="s">
        <v>130</v>
      </c>
      <c r="C37" s="149"/>
      <c r="D37" s="145"/>
      <c r="E37" s="145"/>
      <c r="F37" s="151"/>
    </row>
    <row r="38" spans="1:6" ht="12.75">
      <c r="A38" s="120">
        <v>4221</v>
      </c>
      <c r="B38" s="152" t="s">
        <v>351</v>
      </c>
      <c r="C38" s="155">
        <v>4221</v>
      </c>
      <c r="D38" s="28">
        <f>SUM(E38:F38)</f>
        <v>868</v>
      </c>
      <c r="E38" s="145">
        <v>868</v>
      </c>
      <c r="F38" s="151" t="s">
        <v>125</v>
      </c>
    </row>
    <row r="39" spans="1:6" ht="12.75">
      <c r="A39" s="120">
        <v>4222</v>
      </c>
      <c r="B39" s="152" t="s">
        <v>352</v>
      </c>
      <c r="C39" s="153" t="s">
        <v>353</v>
      </c>
      <c r="D39" s="28">
        <f>SUM(E39:F39)</f>
        <v>0</v>
      </c>
      <c r="E39" s="145">
        <v>0</v>
      </c>
      <c r="F39" s="151" t="s">
        <v>125</v>
      </c>
    </row>
    <row r="40" spans="1:6" ht="12.75">
      <c r="A40" s="120">
        <v>4223</v>
      </c>
      <c r="B40" s="152" t="s">
        <v>354</v>
      </c>
      <c r="C40" s="153" t="s">
        <v>355</v>
      </c>
      <c r="D40" s="28">
        <f>SUM(E40:F40)</f>
        <v>0</v>
      </c>
      <c r="E40" s="145">
        <v>0</v>
      </c>
      <c r="F40" s="151" t="s">
        <v>125</v>
      </c>
    </row>
    <row r="41" spans="1:6" ht="45">
      <c r="A41" s="120">
        <v>4230</v>
      </c>
      <c r="B41" s="154" t="s">
        <v>356</v>
      </c>
      <c r="C41" s="149" t="s">
        <v>319</v>
      </c>
      <c r="D41" s="145">
        <f>SUM(D43:D50)</f>
        <v>13168.8</v>
      </c>
      <c r="E41" s="145">
        <f>SUM(E43:E50)</f>
        <v>13168.8</v>
      </c>
      <c r="F41" s="151" t="s">
        <v>125</v>
      </c>
    </row>
    <row r="42" spans="1:6" ht="12.75">
      <c r="A42" s="120"/>
      <c r="B42" s="146" t="s">
        <v>130</v>
      </c>
      <c r="C42" s="149"/>
      <c r="D42" s="145"/>
      <c r="E42" s="145"/>
      <c r="F42" s="151"/>
    </row>
    <row r="43" spans="1:6" ht="12.75">
      <c r="A43" s="120">
        <v>4231</v>
      </c>
      <c r="B43" s="152" t="s">
        <v>357</v>
      </c>
      <c r="C43" s="153" t="s">
        <v>358</v>
      </c>
      <c r="D43" s="28">
        <f>SUM(E43:F43)</f>
        <v>200</v>
      </c>
      <c r="E43" s="145">
        <v>200</v>
      </c>
      <c r="F43" s="151" t="s">
        <v>125</v>
      </c>
    </row>
    <row r="44" spans="1:6" ht="12.75">
      <c r="A44" s="120">
        <v>4232</v>
      </c>
      <c r="B44" s="152" t="s">
        <v>359</v>
      </c>
      <c r="C44" s="153" t="s">
        <v>360</v>
      </c>
      <c r="D44" s="28">
        <f aca="true" t="shared" si="1" ref="D44:D50">SUM(E44:F44)</f>
        <v>496.8</v>
      </c>
      <c r="E44" s="145">
        <v>496.8</v>
      </c>
      <c r="F44" s="151" t="s">
        <v>125</v>
      </c>
    </row>
    <row r="45" spans="1:6" ht="24">
      <c r="A45" s="120">
        <v>4233</v>
      </c>
      <c r="B45" s="152" t="s">
        <v>361</v>
      </c>
      <c r="C45" s="153" t="s">
        <v>362</v>
      </c>
      <c r="D45" s="28">
        <f t="shared" si="1"/>
        <v>100</v>
      </c>
      <c r="E45" s="145">
        <v>100</v>
      </c>
      <c r="F45" s="151" t="s">
        <v>125</v>
      </c>
    </row>
    <row r="46" spans="1:6" ht="12.75">
      <c r="A46" s="120">
        <v>4234</v>
      </c>
      <c r="B46" s="152" t="s">
        <v>363</v>
      </c>
      <c r="C46" s="153" t="s">
        <v>364</v>
      </c>
      <c r="D46" s="28">
        <f t="shared" si="1"/>
        <v>650</v>
      </c>
      <c r="E46" s="145">
        <v>650</v>
      </c>
      <c r="F46" s="151" t="s">
        <v>125</v>
      </c>
    </row>
    <row r="47" spans="1:6" ht="12.75">
      <c r="A47" s="120">
        <v>4235</v>
      </c>
      <c r="B47" s="156" t="s">
        <v>365</v>
      </c>
      <c r="C47" s="157">
        <v>4235</v>
      </c>
      <c r="D47" s="28">
        <f t="shared" si="1"/>
        <v>0</v>
      </c>
      <c r="E47" s="145">
        <v>0</v>
      </c>
      <c r="F47" s="151" t="s">
        <v>125</v>
      </c>
    </row>
    <row r="48" spans="1:6" ht="24">
      <c r="A48" s="120">
        <v>4236</v>
      </c>
      <c r="B48" s="152" t="s">
        <v>366</v>
      </c>
      <c r="C48" s="153" t="s">
        <v>367</v>
      </c>
      <c r="D48" s="28">
        <f t="shared" si="1"/>
        <v>0</v>
      </c>
      <c r="E48" s="145">
        <v>0</v>
      </c>
      <c r="F48" s="151" t="s">
        <v>125</v>
      </c>
    </row>
    <row r="49" spans="1:6" ht="12.75">
      <c r="A49" s="120">
        <v>4237</v>
      </c>
      <c r="B49" s="152" t="s">
        <v>368</v>
      </c>
      <c r="C49" s="153" t="s">
        <v>369</v>
      </c>
      <c r="D49" s="28">
        <f t="shared" si="1"/>
        <v>1000</v>
      </c>
      <c r="E49" s="145">
        <v>1000</v>
      </c>
      <c r="F49" s="151" t="s">
        <v>125</v>
      </c>
    </row>
    <row r="50" spans="1:6" ht="12.75">
      <c r="A50" s="120">
        <v>4238</v>
      </c>
      <c r="B50" s="152" t="s">
        <v>370</v>
      </c>
      <c r="C50" s="153" t="s">
        <v>371</v>
      </c>
      <c r="D50" s="28">
        <f t="shared" si="1"/>
        <v>10722</v>
      </c>
      <c r="E50" s="145">
        <v>10722</v>
      </c>
      <c r="F50" s="151" t="s">
        <v>125</v>
      </c>
    </row>
    <row r="51" spans="1:6" ht="24">
      <c r="A51" s="120">
        <v>4240</v>
      </c>
      <c r="B51" s="154" t="s">
        <v>372</v>
      </c>
      <c r="C51" s="149" t="s">
        <v>319</v>
      </c>
      <c r="D51" s="145">
        <f>SUM(D53)</f>
        <v>3032</v>
      </c>
      <c r="E51" s="145">
        <f>SUM(E53)</f>
        <v>3032</v>
      </c>
      <c r="F51" s="151" t="s">
        <v>125</v>
      </c>
    </row>
    <row r="52" spans="1:6" ht="12.75">
      <c r="A52" s="120"/>
      <c r="B52" s="146" t="s">
        <v>130</v>
      </c>
      <c r="C52" s="149"/>
      <c r="D52" s="145"/>
      <c r="E52" s="145"/>
      <c r="F52" s="151"/>
    </row>
    <row r="53" spans="1:6" ht="12.75">
      <c r="A53" s="120">
        <v>4241</v>
      </c>
      <c r="B53" s="152" t="s">
        <v>373</v>
      </c>
      <c r="C53" s="153" t="s">
        <v>374</v>
      </c>
      <c r="D53" s="28">
        <f>SUM(E53:F53)</f>
        <v>3032</v>
      </c>
      <c r="E53" s="145">
        <v>3032</v>
      </c>
      <c r="F53" s="151" t="s">
        <v>125</v>
      </c>
    </row>
    <row r="54" spans="1:6" ht="28.5" customHeight="1">
      <c r="A54" s="120">
        <v>4250</v>
      </c>
      <c r="B54" s="154" t="s">
        <v>375</v>
      </c>
      <c r="C54" s="149" t="s">
        <v>319</v>
      </c>
      <c r="D54" s="145">
        <f>SUM(D56:D57)</f>
        <v>2200</v>
      </c>
      <c r="E54" s="145">
        <f>SUM(E56:E57)</f>
        <v>2200</v>
      </c>
      <c r="F54" s="151" t="s">
        <v>125</v>
      </c>
    </row>
    <row r="55" spans="1:6" ht="12.75">
      <c r="A55" s="120"/>
      <c r="B55" s="146" t="s">
        <v>130</v>
      </c>
      <c r="C55" s="149"/>
      <c r="D55" s="145"/>
      <c r="E55" s="145"/>
      <c r="F55" s="151"/>
    </row>
    <row r="56" spans="1:6" ht="24">
      <c r="A56" s="120">
        <v>4251</v>
      </c>
      <c r="B56" s="152" t="s">
        <v>376</v>
      </c>
      <c r="C56" s="153" t="s">
        <v>377</v>
      </c>
      <c r="D56" s="28">
        <f>SUM(E56:F56)</f>
        <v>500</v>
      </c>
      <c r="E56" s="145">
        <v>500</v>
      </c>
      <c r="F56" s="151" t="s">
        <v>125</v>
      </c>
    </row>
    <row r="57" spans="1:6" ht="24">
      <c r="A57" s="120">
        <v>4252</v>
      </c>
      <c r="B57" s="152" t="s">
        <v>378</v>
      </c>
      <c r="C57" s="153" t="s">
        <v>379</v>
      </c>
      <c r="D57" s="28">
        <f>SUM(E57:F57)</f>
        <v>1700</v>
      </c>
      <c r="E57" s="145">
        <v>1700</v>
      </c>
      <c r="F57" s="151" t="s">
        <v>125</v>
      </c>
    </row>
    <row r="58" spans="1:6" ht="33">
      <c r="A58" s="120">
        <v>4260</v>
      </c>
      <c r="B58" s="154" t="s">
        <v>380</v>
      </c>
      <c r="C58" s="149" t="s">
        <v>319</v>
      </c>
      <c r="D58" s="145">
        <f>SUM(D60:D67)</f>
        <v>3170</v>
      </c>
      <c r="E58" s="145">
        <f>SUM(E60:E67)</f>
        <v>3170</v>
      </c>
      <c r="F58" s="151" t="s">
        <v>125</v>
      </c>
    </row>
    <row r="59" spans="1:6" ht="12.75">
      <c r="A59" s="120"/>
      <c r="B59" s="146" t="s">
        <v>130</v>
      </c>
      <c r="C59" s="149"/>
      <c r="D59" s="145"/>
      <c r="E59" s="145"/>
      <c r="F59" s="151"/>
    </row>
    <row r="60" spans="1:6" ht="12.75">
      <c r="A60" s="120">
        <v>4261</v>
      </c>
      <c r="B60" s="152" t="s">
        <v>381</v>
      </c>
      <c r="C60" s="153" t="s">
        <v>382</v>
      </c>
      <c r="D60" s="28">
        <f aca="true" t="shared" si="2" ref="D60:D67">SUM(E60:F60)</f>
        <v>850</v>
      </c>
      <c r="E60" s="145">
        <v>850</v>
      </c>
      <c r="F60" s="151" t="s">
        <v>125</v>
      </c>
    </row>
    <row r="61" spans="1:6" ht="12.75">
      <c r="A61" s="120">
        <v>4262</v>
      </c>
      <c r="B61" s="152" t="s">
        <v>383</v>
      </c>
      <c r="C61" s="153" t="s">
        <v>384</v>
      </c>
      <c r="D61" s="28">
        <f t="shared" si="2"/>
        <v>0</v>
      </c>
      <c r="E61" s="145">
        <v>0</v>
      </c>
      <c r="F61" s="151" t="s">
        <v>125</v>
      </c>
    </row>
    <row r="62" spans="1:6" ht="24">
      <c r="A62" s="120">
        <v>4263</v>
      </c>
      <c r="B62" s="152" t="s">
        <v>385</v>
      </c>
      <c r="C62" s="153" t="s">
        <v>386</v>
      </c>
      <c r="D62" s="28">
        <f t="shared" si="2"/>
        <v>0</v>
      </c>
      <c r="E62" s="145">
        <v>0</v>
      </c>
      <c r="F62" s="151" t="s">
        <v>125</v>
      </c>
    </row>
    <row r="63" spans="1:6" ht="12.75">
      <c r="A63" s="120">
        <v>4264</v>
      </c>
      <c r="B63" s="152" t="s">
        <v>387</v>
      </c>
      <c r="C63" s="153" t="s">
        <v>388</v>
      </c>
      <c r="D63" s="28">
        <f t="shared" si="2"/>
        <v>1620</v>
      </c>
      <c r="E63" s="145">
        <v>1620</v>
      </c>
      <c r="F63" s="151" t="s">
        <v>125</v>
      </c>
    </row>
    <row r="64" spans="1:6" ht="24">
      <c r="A64" s="120">
        <v>4265</v>
      </c>
      <c r="B64" s="158" t="s">
        <v>389</v>
      </c>
      <c r="C64" s="153" t="s">
        <v>390</v>
      </c>
      <c r="D64" s="28">
        <f t="shared" si="2"/>
        <v>0</v>
      </c>
      <c r="E64" s="145">
        <v>0</v>
      </c>
      <c r="F64" s="151" t="s">
        <v>125</v>
      </c>
    </row>
    <row r="65" spans="1:6" ht="12.75">
      <c r="A65" s="120">
        <v>4266</v>
      </c>
      <c r="B65" s="152" t="s">
        <v>391</v>
      </c>
      <c r="C65" s="153" t="s">
        <v>392</v>
      </c>
      <c r="D65" s="28">
        <f t="shared" si="2"/>
        <v>0</v>
      </c>
      <c r="E65" s="145">
        <v>0</v>
      </c>
      <c r="F65" s="151" t="s">
        <v>125</v>
      </c>
    </row>
    <row r="66" spans="1:6" ht="12.75">
      <c r="A66" s="120">
        <v>4267</v>
      </c>
      <c r="B66" s="152" t="s">
        <v>393</v>
      </c>
      <c r="C66" s="153" t="s">
        <v>394</v>
      </c>
      <c r="D66" s="28">
        <f t="shared" si="2"/>
        <v>300</v>
      </c>
      <c r="E66" s="145">
        <v>300</v>
      </c>
      <c r="F66" s="151" t="s">
        <v>125</v>
      </c>
    </row>
    <row r="67" spans="1:6" ht="12.75">
      <c r="A67" s="120">
        <v>4268</v>
      </c>
      <c r="B67" s="152" t="s">
        <v>395</v>
      </c>
      <c r="C67" s="153" t="s">
        <v>396</v>
      </c>
      <c r="D67" s="28">
        <f t="shared" si="2"/>
        <v>400</v>
      </c>
      <c r="E67" s="145">
        <v>400</v>
      </c>
      <c r="F67" s="151" t="s">
        <v>125</v>
      </c>
    </row>
    <row r="68" spans="1:6" ht="11.25" customHeight="1">
      <c r="A68" s="120">
        <v>4300</v>
      </c>
      <c r="B68" s="154" t="s">
        <v>397</v>
      </c>
      <c r="C68" s="149" t="s">
        <v>319</v>
      </c>
      <c r="D68" s="145">
        <f>SUM(D70,D74,D78)</f>
        <v>0</v>
      </c>
      <c r="E68" s="145">
        <f>SUM(E70,E74,E78)</f>
        <v>0</v>
      </c>
      <c r="F68" s="151" t="s">
        <v>125</v>
      </c>
    </row>
    <row r="69" spans="1:6" ht="12.75">
      <c r="A69" s="120"/>
      <c r="B69" s="146" t="s">
        <v>317</v>
      </c>
      <c r="C69" s="144"/>
      <c r="D69" s="145"/>
      <c r="E69" s="145"/>
      <c r="F69" s="145"/>
    </row>
    <row r="70" spans="1:6" ht="12.75">
      <c r="A70" s="120">
        <v>4310</v>
      </c>
      <c r="B70" s="154" t="s">
        <v>398</v>
      </c>
      <c r="C70" s="149" t="s">
        <v>319</v>
      </c>
      <c r="D70" s="145">
        <f>SUM(D72:D73)</f>
        <v>0</v>
      </c>
      <c r="E70" s="145">
        <f>SUM(E72:E73)</f>
        <v>0</v>
      </c>
      <c r="F70" s="145" t="s">
        <v>10</v>
      </c>
    </row>
    <row r="71" spans="1:6" ht="12.75">
      <c r="A71" s="120"/>
      <c r="B71" s="146" t="s">
        <v>130</v>
      </c>
      <c r="C71" s="149"/>
      <c r="D71" s="145"/>
      <c r="E71" s="145"/>
      <c r="F71" s="151"/>
    </row>
    <row r="72" spans="1:6" ht="12.75">
      <c r="A72" s="120">
        <v>4311</v>
      </c>
      <c r="B72" s="152" t="s">
        <v>399</v>
      </c>
      <c r="C72" s="153" t="s">
        <v>400</v>
      </c>
      <c r="D72" s="28">
        <f>SUM(E72:F72)</f>
        <v>0</v>
      </c>
      <c r="E72" s="145">
        <v>0</v>
      </c>
      <c r="F72" s="151" t="s">
        <v>125</v>
      </c>
    </row>
    <row r="73" spans="1:6" ht="12.75">
      <c r="A73" s="120">
        <v>4312</v>
      </c>
      <c r="B73" s="152" t="s">
        <v>401</v>
      </c>
      <c r="C73" s="153" t="s">
        <v>402</v>
      </c>
      <c r="D73" s="28">
        <f>SUM(E73:F73)</f>
        <v>0</v>
      </c>
      <c r="E73" s="145">
        <v>0</v>
      </c>
      <c r="F73" s="151" t="s">
        <v>125</v>
      </c>
    </row>
    <row r="74" spans="1:6" ht="12.75">
      <c r="A74" s="120">
        <v>4320</v>
      </c>
      <c r="B74" s="154" t="s">
        <v>403</v>
      </c>
      <c r="C74" s="149" t="s">
        <v>319</v>
      </c>
      <c r="D74" s="145">
        <f>SUM(D76:D77)</f>
        <v>0</v>
      </c>
      <c r="E74" s="145">
        <f>SUM(E76:E77)</f>
        <v>0</v>
      </c>
      <c r="F74" s="145" t="s">
        <v>10</v>
      </c>
    </row>
    <row r="75" spans="1:6" ht="12.75">
      <c r="A75" s="120"/>
      <c r="B75" s="146" t="s">
        <v>130</v>
      </c>
      <c r="C75" s="149"/>
      <c r="D75" s="145"/>
      <c r="E75" s="145"/>
      <c r="F75" s="151"/>
    </row>
    <row r="76" spans="1:6" ht="15.75" customHeight="1">
      <c r="A76" s="120">
        <v>4321</v>
      </c>
      <c r="B76" s="152" t="s">
        <v>404</v>
      </c>
      <c r="C76" s="153" t="s">
        <v>405</v>
      </c>
      <c r="D76" s="28">
        <f>SUM(E76:F76)</f>
        <v>0</v>
      </c>
      <c r="E76" s="145">
        <v>0</v>
      </c>
      <c r="F76" s="151" t="s">
        <v>125</v>
      </c>
    </row>
    <row r="77" spans="1:6" ht="12.75">
      <c r="A77" s="120">
        <v>4322</v>
      </c>
      <c r="B77" s="152" t="s">
        <v>406</v>
      </c>
      <c r="C77" s="153" t="s">
        <v>407</v>
      </c>
      <c r="D77" s="28">
        <f>SUM(E77:F77)</f>
        <v>0</v>
      </c>
      <c r="E77" s="145">
        <v>0</v>
      </c>
      <c r="F77" s="151" t="s">
        <v>125</v>
      </c>
    </row>
    <row r="78" spans="1:6" ht="22.5">
      <c r="A78" s="120">
        <v>4330</v>
      </c>
      <c r="B78" s="154" t="s">
        <v>408</v>
      </c>
      <c r="C78" s="149" t="s">
        <v>319</v>
      </c>
      <c r="D78" s="145">
        <f>SUM(D80:D82)</f>
        <v>0</v>
      </c>
      <c r="E78" s="145">
        <f>SUM(E80:E82)</f>
        <v>0</v>
      </c>
      <c r="F78" s="151" t="s">
        <v>125</v>
      </c>
    </row>
    <row r="79" spans="1:6" ht="12.75">
      <c r="A79" s="120"/>
      <c r="B79" s="146" t="s">
        <v>130</v>
      </c>
      <c r="C79" s="149"/>
      <c r="D79" s="145"/>
      <c r="E79" s="145"/>
      <c r="F79" s="151"/>
    </row>
    <row r="80" spans="1:6" ht="24">
      <c r="A80" s="120">
        <v>4331</v>
      </c>
      <c r="B80" s="152" t="s">
        <v>409</v>
      </c>
      <c r="C80" s="153" t="s">
        <v>410</v>
      </c>
      <c r="D80" s="28">
        <f>SUM(E80:F80)</f>
        <v>0</v>
      </c>
      <c r="E80" s="145">
        <v>0</v>
      </c>
      <c r="F80" s="151" t="s">
        <v>125</v>
      </c>
    </row>
    <row r="81" spans="1:6" ht="12.75">
      <c r="A81" s="120">
        <v>4332</v>
      </c>
      <c r="B81" s="152" t="s">
        <v>411</v>
      </c>
      <c r="C81" s="153" t="s">
        <v>412</v>
      </c>
      <c r="D81" s="28">
        <f>SUM(E81:F81)</f>
        <v>0</v>
      </c>
      <c r="E81" s="145">
        <v>0</v>
      </c>
      <c r="F81" s="151" t="s">
        <v>125</v>
      </c>
    </row>
    <row r="82" spans="1:6" ht="12.75">
      <c r="A82" s="120">
        <v>4333</v>
      </c>
      <c r="B82" s="152" t="s">
        <v>413</v>
      </c>
      <c r="C82" s="153" t="s">
        <v>414</v>
      </c>
      <c r="D82" s="28">
        <f>SUM(E82:F82)</f>
        <v>0</v>
      </c>
      <c r="E82" s="145">
        <v>0</v>
      </c>
      <c r="F82" s="151" t="s">
        <v>125</v>
      </c>
    </row>
    <row r="83" spans="1:6" ht="12.75">
      <c r="A83" s="120">
        <v>4400</v>
      </c>
      <c r="B83" s="152" t="s">
        <v>415</v>
      </c>
      <c r="C83" s="149" t="s">
        <v>319</v>
      </c>
      <c r="D83" s="145">
        <f>SUM(D85,D89)</f>
        <v>333796</v>
      </c>
      <c r="E83" s="145">
        <f>SUM(E85,E89)</f>
        <v>333796</v>
      </c>
      <c r="F83" s="151" t="s">
        <v>125</v>
      </c>
    </row>
    <row r="84" spans="1:6" ht="12.75">
      <c r="A84" s="120"/>
      <c r="B84" s="146" t="s">
        <v>317</v>
      </c>
      <c r="C84" s="144"/>
      <c r="D84" s="145"/>
      <c r="E84" s="145"/>
      <c r="F84" s="145"/>
    </row>
    <row r="85" spans="1:6" ht="24">
      <c r="A85" s="120">
        <v>4410</v>
      </c>
      <c r="B85" s="154" t="s">
        <v>416</v>
      </c>
      <c r="C85" s="149" t="s">
        <v>319</v>
      </c>
      <c r="D85" s="145">
        <f>SUM(D87:D88)</f>
        <v>333796</v>
      </c>
      <c r="E85" s="145">
        <f>SUM(E87:E88)</f>
        <v>333796</v>
      </c>
      <c r="F85" s="145" t="s">
        <v>10</v>
      </c>
    </row>
    <row r="86" spans="1:6" ht="12.75">
      <c r="A86" s="120"/>
      <c r="B86" s="146" t="s">
        <v>130</v>
      </c>
      <c r="C86" s="149"/>
      <c r="D86" s="145"/>
      <c r="E86" s="145"/>
      <c r="F86" s="151"/>
    </row>
    <row r="87" spans="1:6" ht="24">
      <c r="A87" s="120">
        <v>4411</v>
      </c>
      <c r="B87" s="152" t="s">
        <v>417</v>
      </c>
      <c r="C87" s="153" t="s">
        <v>418</v>
      </c>
      <c r="D87" s="28">
        <f>SUM(E87:F87)</f>
        <v>333796</v>
      </c>
      <c r="E87" s="145">
        <v>333796</v>
      </c>
      <c r="F87" s="151" t="s">
        <v>125</v>
      </c>
    </row>
    <row r="88" spans="1:6" ht="24">
      <c r="A88" s="120">
        <v>4412</v>
      </c>
      <c r="B88" s="152" t="s">
        <v>419</v>
      </c>
      <c r="C88" s="153" t="s">
        <v>420</v>
      </c>
      <c r="D88" s="28">
        <f>SUM(E88:F88)</f>
        <v>0</v>
      </c>
      <c r="E88" s="145">
        <v>0</v>
      </c>
      <c r="F88" s="151" t="s">
        <v>125</v>
      </c>
    </row>
    <row r="89" spans="1:6" ht="24">
      <c r="A89" s="120">
        <v>4420</v>
      </c>
      <c r="B89" s="154" t="s">
        <v>421</v>
      </c>
      <c r="C89" s="149" t="s">
        <v>319</v>
      </c>
      <c r="D89" s="145">
        <f>SUM(D91:D92)</f>
        <v>0</v>
      </c>
      <c r="E89" s="145">
        <f>SUM(E91:E92)</f>
        <v>0</v>
      </c>
      <c r="F89" s="145" t="s">
        <v>10</v>
      </c>
    </row>
    <row r="90" spans="1:6" ht="12.75">
      <c r="A90" s="120"/>
      <c r="B90" s="146" t="s">
        <v>130</v>
      </c>
      <c r="C90" s="149"/>
      <c r="D90" s="145"/>
      <c r="E90" s="145"/>
      <c r="F90" s="151"/>
    </row>
    <row r="91" spans="1:6" ht="24">
      <c r="A91" s="120">
        <v>4421</v>
      </c>
      <c r="B91" s="152" t="s">
        <v>422</v>
      </c>
      <c r="C91" s="153" t="s">
        <v>423</v>
      </c>
      <c r="D91" s="28">
        <f>SUM(E91:F91)</f>
        <v>0</v>
      </c>
      <c r="E91" s="145">
        <v>0</v>
      </c>
      <c r="F91" s="151" t="s">
        <v>125</v>
      </c>
    </row>
    <row r="92" spans="1:6" ht="24">
      <c r="A92" s="120">
        <v>4422</v>
      </c>
      <c r="B92" s="152" t="s">
        <v>424</v>
      </c>
      <c r="C92" s="153" t="s">
        <v>425</v>
      </c>
      <c r="D92" s="28">
        <f>SUM(E92:F92)</f>
        <v>0</v>
      </c>
      <c r="E92" s="145">
        <v>0</v>
      </c>
      <c r="F92" s="151" t="s">
        <v>125</v>
      </c>
    </row>
    <row r="93" spans="1:6" ht="22.5">
      <c r="A93" s="120">
        <v>4500</v>
      </c>
      <c r="B93" s="158" t="s">
        <v>426</v>
      </c>
      <c r="C93" s="149" t="s">
        <v>319</v>
      </c>
      <c r="D93" s="145">
        <f>SUM(D95,D99,D103,D114)</f>
        <v>500</v>
      </c>
      <c r="E93" s="145">
        <f>SUM(E95,E99,E103,E114)</f>
        <v>500</v>
      </c>
      <c r="F93" s="151" t="s">
        <v>125</v>
      </c>
    </row>
    <row r="94" spans="1:6" ht="12.75">
      <c r="A94" s="120"/>
      <c r="B94" s="146" t="s">
        <v>317</v>
      </c>
      <c r="C94" s="144"/>
      <c r="D94" s="145"/>
      <c r="E94" s="145"/>
      <c r="F94" s="145"/>
    </row>
    <row r="95" spans="1:6" ht="24">
      <c r="A95" s="120">
        <v>4510</v>
      </c>
      <c r="B95" s="159" t="s">
        <v>427</v>
      </c>
      <c r="C95" s="149" t="s">
        <v>319</v>
      </c>
      <c r="D95" s="145">
        <f>SUM(D97:D98)</f>
        <v>0</v>
      </c>
      <c r="E95" s="145">
        <f>SUM(E97:E98)</f>
        <v>0</v>
      </c>
      <c r="F95" s="145" t="s">
        <v>10</v>
      </c>
    </row>
    <row r="96" spans="1:6" ht="12.75">
      <c r="A96" s="120"/>
      <c r="B96" s="146" t="s">
        <v>130</v>
      </c>
      <c r="C96" s="149"/>
      <c r="D96" s="145"/>
      <c r="E96" s="145"/>
      <c r="F96" s="151"/>
    </row>
    <row r="97" spans="1:6" ht="24">
      <c r="A97" s="120">
        <v>4511</v>
      </c>
      <c r="B97" s="160" t="s">
        <v>428</v>
      </c>
      <c r="C97" s="153" t="s">
        <v>429</v>
      </c>
      <c r="D97" s="28">
        <f>SUM(E97:F97)</f>
        <v>0</v>
      </c>
      <c r="E97" s="161">
        <v>0</v>
      </c>
      <c r="F97" s="151" t="s">
        <v>125</v>
      </c>
    </row>
    <row r="98" spans="1:6" ht="24">
      <c r="A98" s="120">
        <v>4512</v>
      </c>
      <c r="B98" s="152" t="s">
        <v>430</v>
      </c>
      <c r="C98" s="153" t="s">
        <v>431</v>
      </c>
      <c r="D98" s="28">
        <f>SUM(E98:F98)</f>
        <v>0</v>
      </c>
      <c r="E98" s="161">
        <v>0</v>
      </c>
      <c r="F98" s="151" t="s">
        <v>125</v>
      </c>
    </row>
    <row r="99" spans="1:6" ht="24">
      <c r="A99" s="120">
        <v>4520</v>
      </c>
      <c r="B99" s="159" t="s">
        <v>432</v>
      </c>
      <c r="C99" s="149" t="s">
        <v>319</v>
      </c>
      <c r="D99" s="145">
        <f>SUM(D101:D102)</f>
        <v>0</v>
      </c>
      <c r="E99" s="145">
        <f>SUM(E101:E102)</f>
        <v>0</v>
      </c>
      <c r="F99" s="145" t="s">
        <v>10</v>
      </c>
    </row>
    <row r="100" spans="1:6" ht="12.75">
      <c r="A100" s="120"/>
      <c r="B100" s="146" t="s">
        <v>130</v>
      </c>
      <c r="C100" s="149"/>
      <c r="D100" s="145"/>
      <c r="E100" s="145"/>
      <c r="F100" s="151"/>
    </row>
    <row r="101" spans="1:6" ht="30" customHeight="1">
      <c r="A101" s="120">
        <v>4521</v>
      </c>
      <c r="B101" s="152" t="s">
        <v>433</v>
      </c>
      <c r="C101" s="153" t="s">
        <v>434</v>
      </c>
      <c r="D101" s="28">
        <f>SUM(E101:F101)</f>
        <v>0</v>
      </c>
      <c r="E101" s="145">
        <v>0</v>
      </c>
      <c r="F101" s="151" t="s">
        <v>125</v>
      </c>
    </row>
    <row r="102" spans="1:6" ht="24">
      <c r="A102" s="120">
        <v>4522</v>
      </c>
      <c r="B102" s="152" t="s">
        <v>435</v>
      </c>
      <c r="C102" s="153" t="s">
        <v>436</v>
      </c>
      <c r="D102" s="28">
        <f>SUM(E102:F102)</f>
        <v>0</v>
      </c>
      <c r="E102" s="162">
        <v>0</v>
      </c>
      <c r="F102" s="151" t="s">
        <v>125</v>
      </c>
    </row>
    <row r="103" spans="1:6" ht="38.25" customHeight="1">
      <c r="A103" s="120">
        <v>4530</v>
      </c>
      <c r="B103" s="159" t="s">
        <v>437</v>
      </c>
      <c r="C103" s="149" t="s">
        <v>319</v>
      </c>
      <c r="D103" s="145">
        <f>SUM(D105:D107)</f>
        <v>500</v>
      </c>
      <c r="E103" s="145">
        <f>SUM(E105:E107)</f>
        <v>500</v>
      </c>
      <c r="F103" s="151" t="s">
        <v>125</v>
      </c>
    </row>
    <row r="104" spans="1:6" ht="12.75">
      <c r="A104" s="120"/>
      <c r="B104" s="146" t="s">
        <v>130</v>
      </c>
      <c r="C104" s="149"/>
      <c r="D104" s="145"/>
      <c r="E104" s="145"/>
      <c r="F104" s="151" t="s">
        <v>125</v>
      </c>
    </row>
    <row r="105" spans="1:6" ht="38.25" customHeight="1">
      <c r="A105" s="120">
        <v>4531</v>
      </c>
      <c r="B105" s="156" t="s">
        <v>438</v>
      </c>
      <c r="C105" s="153" t="s">
        <v>439</v>
      </c>
      <c r="D105" s="28">
        <f>SUM(E105:F105)</f>
        <v>0</v>
      </c>
      <c r="E105" s="145">
        <v>0</v>
      </c>
      <c r="F105" s="151" t="s">
        <v>125</v>
      </c>
    </row>
    <row r="106" spans="1:6" ht="38.25" customHeight="1">
      <c r="A106" s="120">
        <v>4532</v>
      </c>
      <c r="B106" s="156" t="s">
        <v>440</v>
      </c>
      <c r="C106" s="153" t="s">
        <v>441</v>
      </c>
      <c r="D106" s="28">
        <f>SUM(E106:F106)</f>
        <v>0</v>
      </c>
      <c r="E106" s="145">
        <v>0</v>
      </c>
      <c r="F106" s="151" t="s">
        <v>125</v>
      </c>
    </row>
    <row r="107" spans="1:6" ht="24">
      <c r="A107" s="120">
        <v>4533</v>
      </c>
      <c r="B107" s="156" t="s">
        <v>442</v>
      </c>
      <c r="C107" s="153" t="s">
        <v>443</v>
      </c>
      <c r="D107" s="145">
        <f>SUM(D109,D112,D113)</f>
        <v>500</v>
      </c>
      <c r="E107" s="145">
        <f>SUM(E109,E112,E113)</f>
        <v>500</v>
      </c>
      <c r="F107" s="151" t="s">
        <v>125</v>
      </c>
    </row>
    <row r="108" spans="1:6" ht="12.75">
      <c r="A108" s="120"/>
      <c r="B108" s="163" t="s">
        <v>317</v>
      </c>
      <c r="C108" s="153"/>
      <c r="D108" s="145"/>
      <c r="E108" s="145"/>
      <c r="F108" s="151" t="s">
        <v>125</v>
      </c>
    </row>
    <row r="109" spans="1:6" ht="24">
      <c r="A109" s="120">
        <v>4534</v>
      </c>
      <c r="B109" s="163" t="s">
        <v>444</v>
      </c>
      <c r="C109" s="153"/>
      <c r="D109" s="145">
        <f>SUM(D111:D111)</f>
        <v>0</v>
      </c>
      <c r="E109" s="145">
        <f>SUM(E111:E111)</f>
        <v>0</v>
      </c>
      <c r="F109" s="151" t="s">
        <v>125</v>
      </c>
    </row>
    <row r="110" spans="1:6" ht="12.75">
      <c r="A110" s="120"/>
      <c r="B110" s="163" t="s">
        <v>445</v>
      </c>
      <c r="C110" s="153"/>
      <c r="D110" s="145"/>
      <c r="E110" s="145">
        <v>0</v>
      </c>
      <c r="F110" s="151" t="s">
        <v>125</v>
      </c>
    </row>
    <row r="111" spans="1:6" ht="12.75">
      <c r="A111" s="120">
        <v>4536</v>
      </c>
      <c r="B111" s="163" t="s">
        <v>446</v>
      </c>
      <c r="C111" s="153"/>
      <c r="D111" s="28">
        <f>SUM(E111:F111)</f>
        <v>0</v>
      </c>
      <c r="E111" s="145">
        <v>0</v>
      </c>
      <c r="F111" s="151" t="s">
        <v>125</v>
      </c>
    </row>
    <row r="112" spans="1:6" ht="12.75">
      <c r="A112" s="120">
        <v>4537</v>
      </c>
      <c r="B112" s="163" t="s">
        <v>447</v>
      </c>
      <c r="C112" s="153"/>
      <c r="D112" s="28">
        <f>SUM(E112:F112)</f>
        <v>0</v>
      </c>
      <c r="E112" s="145">
        <v>0</v>
      </c>
      <c r="F112" s="151" t="s">
        <v>125</v>
      </c>
    </row>
    <row r="113" spans="1:6" ht="12.75">
      <c r="A113" s="120">
        <v>4538</v>
      </c>
      <c r="B113" s="163" t="s">
        <v>448</v>
      </c>
      <c r="C113" s="153"/>
      <c r="D113" s="28">
        <f>SUM(E113:F113)</f>
        <v>500</v>
      </c>
      <c r="E113" s="145">
        <v>500</v>
      </c>
      <c r="F113" s="151" t="s">
        <v>125</v>
      </c>
    </row>
    <row r="114" spans="1:6" ht="24">
      <c r="A114" s="120">
        <v>4540</v>
      </c>
      <c r="B114" s="159" t="s">
        <v>449</v>
      </c>
      <c r="C114" s="149" t="s">
        <v>319</v>
      </c>
      <c r="D114" s="145">
        <f>SUM(D116:D118)</f>
        <v>0</v>
      </c>
      <c r="E114" s="228">
        <f>E116+E117+E118</f>
        <v>0</v>
      </c>
      <c r="F114" s="151" t="s">
        <v>125</v>
      </c>
    </row>
    <row r="115" spans="1:6" ht="12.75">
      <c r="A115" s="120"/>
      <c r="B115" s="146" t="s">
        <v>130</v>
      </c>
      <c r="C115" s="149"/>
      <c r="D115" s="145"/>
      <c r="E115" s="145"/>
      <c r="F115" s="151"/>
    </row>
    <row r="116" spans="1:6" ht="38.25" customHeight="1">
      <c r="A116" s="120">
        <v>4541</v>
      </c>
      <c r="B116" s="156" t="s">
        <v>450</v>
      </c>
      <c r="C116" s="153" t="s">
        <v>451</v>
      </c>
      <c r="D116" s="28">
        <f>SUM(E116:F116)</f>
        <v>0</v>
      </c>
      <c r="E116" s="227">
        <v>0</v>
      </c>
      <c r="F116" s="151" t="s">
        <v>125</v>
      </c>
    </row>
    <row r="117" spans="1:6" ht="38.25" customHeight="1">
      <c r="A117" s="120">
        <v>4542</v>
      </c>
      <c r="B117" s="156" t="s">
        <v>452</v>
      </c>
      <c r="C117" s="153" t="s">
        <v>453</v>
      </c>
      <c r="D117" s="28">
        <f>SUM(E117:F117)</f>
        <v>0</v>
      </c>
      <c r="E117" s="227">
        <v>0</v>
      </c>
      <c r="F117" s="151" t="s">
        <v>125</v>
      </c>
    </row>
    <row r="118" spans="1:6" ht="24">
      <c r="A118" s="120">
        <v>4543</v>
      </c>
      <c r="B118" s="156" t="s">
        <v>454</v>
      </c>
      <c r="C118" s="153" t="s">
        <v>455</v>
      </c>
      <c r="D118" s="145">
        <f>SUM(D120,D123,D124)</f>
        <v>0</v>
      </c>
      <c r="E118" s="229">
        <f>E120</f>
        <v>0</v>
      </c>
      <c r="F118" s="151" t="s">
        <v>125</v>
      </c>
    </row>
    <row r="119" spans="1:6" ht="12.75">
      <c r="A119" s="120"/>
      <c r="B119" s="163" t="s">
        <v>317</v>
      </c>
      <c r="C119" s="153"/>
      <c r="D119" s="145"/>
      <c r="E119" s="145"/>
      <c r="F119" s="151"/>
    </row>
    <row r="120" spans="1:6" ht="24">
      <c r="A120" s="120">
        <v>4544</v>
      </c>
      <c r="B120" s="163" t="s">
        <v>456</v>
      </c>
      <c r="C120" s="153"/>
      <c r="D120" s="145">
        <f>SUM(D122:D122)</f>
        <v>0</v>
      </c>
      <c r="E120" s="229">
        <f>E122+E123+E124</f>
        <v>0</v>
      </c>
      <c r="F120" s="151" t="s">
        <v>125</v>
      </c>
    </row>
    <row r="121" spans="1:6" ht="12.75">
      <c r="A121" s="120"/>
      <c r="B121" s="163" t="s">
        <v>445</v>
      </c>
      <c r="C121" s="153"/>
      <c r="D121" s="145"/>
      <c r="E121" s="227"/>
      <c r="F121" s="151" t="s">
        <v>125</v>
      </c>
    </row>
    <row r="122" spans="1:6" ht="12.75">
      <c r="A122" s="120">
        <v>4546</v>
      </c>
      <c r="B122" s="163" t="s">
        <v>457</v>
      </c>
      <c r="C122" s="153"/>
      <c r="D122" s="28">
        <f>SUM(E122:F122)</f>
        <v>0</v>
      </c>
      <c r="E122" s="227">
        <v>0</v>
      </c>
      <c r="F122" s="151" t="s">
        <v>125</v>
      </c>
    </row>
    <row r="123" spans="1:6" ht="12.75">
      <c r="A123" s="120">
        <v>4547</v>
      </c>
      <c r="B123" s="163" t="s">
        <v>447</v>
      </c>
      <c r="C123" s="153"/>
      <c r="D123" s="28">
        <f>SUM(E123:F123)</f>
        <v>0</v>
      </c>
      <c r="E123" s="227">
        <v>0</v>
      </c>
      <c r="F123" s="151" t="s">
        <v>125</v>
      </c>
    </row>
    <row r="124" spans="1:6" ht="12.75">
      <c r="A124" s="120">
        <v>4548</v>
      </c>
      <c r="B124" s="163" t="s">
        <v>448</v>
      </c>
      <c r="C124" s="153"/>
      <c r="D124" s="28">
        <f>SUM(E124:F124)</f>
        <v>0</v>
      </c>
      <c r="E124" s="227">
        <v>0</v>
      </c>
      <c r="F124" s="151" t="s">
        <v>125</v>
      </c>
    </row>
    <row r="125" spans="1:6" ht="32.25" customHeight="1">
      <c r="A125" s="120">
        <v>4600</v>
      </c>
      <c r="B125" s="159" t="s">
        <v>458</v>
      </c>
      <c r="C125" s="149" t="s">
        <v>319</v>
      </c>
      <c r="D125" s="145">
        <f>SUM(D127,D131,D137)</f>
        <v>5000</v>
      </c>
      <c r="E125" s="145">
        <f>SUM(E127,E131,E137)</f>
        <v>5000</v>
      </c>
      <c r="F125" s="151" t="s">
        <v>125</v>
      </c>
    </row>
    <row r="126" spans="1:6" ht="12.75">
      <c r="A126" s="120"/>
      <c r="B126" s="146" t="s">
        <v>317</v>
      </c>
      <c r="C126" s="144"/>
      <c r="D126" s="145"/>
      <c r="E126" s="145"/>
      <c r="F126" s="145"/>
    </row>
    <row r="127" spans="1:6" ht="12.75">
      <c r="A127" s="120">
        <v>4610</v>
      </c>
      <c r="B127" s="164" t="s">
        <v>459</v>
      </c>
      <c r="C127" s="144"/>
      <c r="D127" s="145">
        <f>SUM(D129:D130)</f>
        <v>0</v>
      </c>
      <c r="E127" s="145">
        <f>SUM(E129:E130)</f>
        <v>0</v>
      </c>
      <c r="F127" s="165" t="s">
        <v>10</v>
      </c>
    </row>
    <row r="128" spans="1:6" ht="12.75">
      <c r="A128" s="120"/>
      <c r="B128" s="146" t="s">
        <v>317</v>
      </c>
      <c r="C128" s="144"/>
      <c r="D128" s="145"/>
      <c r="E128" s="145"/>
      <c r="F128" s="151"/>
    </row>
    <row r="129" spans="1:6" ht="25.5">
      <c r="A129" s="120">
        <v>4610</v>
      </c>
      <c r="B129" s="166" t="s">
        <v>460</v>
      </c>
      <c r="C129" s="144" t="s">
        <v>461</v>
      </c>
      <c r="D129" s="28">
        <f>SUM(E129:F129)</f>
        <v>0</v>
      </c>
      <c r="E129" s="145">
        <v>0</v>
      </c>
      <c r="F129" s="151" t="s">
        <v>125</v>
      </c>
    </row>
    <row r="130" spans="1:6" ht="25.5">
      <c r="A130" s="120">
        <v>4620</v>
      </c>
      <c r="B130" s="166" t="s">
        <v>462</v>
      </c>
      <c r="C130" s="144" t="s">
        <v>463</v>
      </c>
      <c r="D130" s="28">
        <f>SUM(E130:F130)</f>
        <v>0</v>
      </c>
      <c r="E130" s="145">
        <v>0</v>
      </c>
      <c r="F130" s="151" t="s">
        <v>125</v>
      </c>
    </row>
    <row r="131" spans="1:6" ht="34.5">
      <c r="A131" s="120">
        <v>4630</v>
      </c>
      <c r="B131" s="154" t="s">
        <v>464</v>
      </c>
      <c r="C131" s="149" t="s">
        <v>319</v>
      </c>
      <c r="D131" s="145">
        <f>SUM(D133:D136)</f>
        <v>5000</v>
      </c>
      <c r="E131" s="145">
        <f>SUM(E133:E136)</f>
        <v>5000</v>
      </c>
      <c r="F131" s="151" t="s">
        <v>125</v>
      </c>
    </row>
    <row r="132" spans="1:6" ht="12.75">
      <c r="A132" s="120"/>
      <c r="B132" s="146" t="s">
        <v>130</v>
      </c>
      <c r="C132" s="149"/>
      <c r="D132" s="145"/>
      <c r="E132" s="145"/>
      <c r="F132" s="151"/>
    </row>
    <row r="133" spans="1:6" ht="12.75">
      <c r="A133" s="120">
        <v>4631</v>
      </c>
      <c r="B133" s="152" t="s">
        <v>465</v>
      </c>
      <c r="C133" s="153" t="s">
        <v>466</v>
      </c>
      <c r="D133" s="28">
        <f>SUM(E133:F133)</f>
        <v>0</v>
      </c>
      <c r="E133" s="145">
        <v>0</v>
      </c>
      <c r="F133" s="151" t="s">
        <v>125</v>
      </c>
    </row>
    <row r="134" spans="1:6" ht="25.5" customHeight="1">
      <c r="A134" s="120">
        <v>4632</v>
      </c>
      <c r="B134" s="152" t="s">
        <v>467</v>
      </c>
      <c r="C134" s="153" t="s">
        <v>468</v>
      </c>
      <c r="D134" s="28">
        <f>SUM(E134:F134)</f>
        <v>500</v>
      </c>
      <c r="E134" s="145">
        <v>500</v>
      </c>
      <c r="F134" s="151" t="s">
        <v>125</v>
      </c>
    </row>
    <row r="135" spans="1:6" ht="17.25" customHeight="1">
      <c r="A135" s="120">
        <v>4633</v>
      </c>
      <c r="B135" s="152" t="s">
        <v>469</v>
      </c>
      <c r="C135" s="153" t="s">
        <v>470</v>
      </c>
      <c r="D135" s="28">
        <f>SUM(E135:F135)</f>
        <v>0</v>
      </c>
      <c r="E135" s="145">
        <v>0</v>
      </c>
      <c r="F135" s="151" t="s">
        <v>125</v>
      </c>
    </row>
    <row r="136" spans="1:6" ht="14.25" customHeight="1">
      <c r="A136" s="120">
        <v>4634</v>
      </c>
      <c r="B136" s="152" t="s">
        <v>471</v>
      </c>
      <c r="C136" s="153" t="s">
        <v>627</v>
      </c>
      <c r="D136" s="28">
        <f>SUM(E136:F136)</f>
        <v>4500</v>
      </c>
      <c r="E136" s="145">
        <v>4500</v>
      </c>
      <c r="F136" s="151" t="s">
        <v>125</v>
      </c>
    </row>
    <row r="137" spans="1:6" ht="12.75">
      <c r="A137" s="120">
        <v>4640</v>
      </c>
      <c r="B137" s="154" t="s">
        <v>472</v>
      </c>
      <c r="C137" s="149" t="s">
        <v>319</v>
      </c>
      <c r="D137" s="145">
        <f>SUM(D139)</f>
        <v>0</v>
      </c>
      <c r="E137" s="145">
        <f>SUM(E139)</f>
        <v>0</v>
      </c>
      <c r="F137" s="151" t="s">
        <v>125</v>
      </c>
    </row>
    <row r="138" spans="1:6" ht="12.75">
      <c r="A138" s="120"/>
      <c r="B138" s="146" t="s">
        <v>130</v>
      </c>
      <c r="C138" s="149"/>
      <c r="D138" s="145"/>
      <c r="E138" s="145"/>
      <c r="F138" s="151"/>
    </row>
    <row r="139" spans="1:6" ht="12.75">
      <c r="A139" s="120">
        <v>4641</v>
      </c>
      <c r="B139" s="152" t="s">
        <v>473</v>
      </c>
      <c r="C139" s="153" t="s">
        <v>474</v>
      </c>
      <c r="D139" s="28">
        <f>SUM(E139:F139)</f>
        <v>0</v>
      </c>
      <c r="E139" s="145">
        <v>0</v>
      </c>
      <c r="F139" s="151" t="s">
        <v>10</v>
      </c>
    </row>
    <row r="140" spans="1:6" ht="38.25" customHeight="1">
      <c r="A140" s="120">
        <v>4700</v>
      </c>
      <c r="B140" s="154" t="s">
        <v>475</v>
      </c>
      <c r="C140" s="149" t="s">
        <v>319</v>
      </c>
      <c r="D140" s="145">
        <f>SUM(D142,D146,D152,D155,D159,D162,D165)</f>
        <v>49583.5</v>
      </c>
      <c r="E140" s="145">
        <f>SUM(E142,E146,E152,E155,E159,E162,E165)</f>
        <v>49583.5</v>
      </c>
      <c r="F140" s="145">
        <f>SUM(F142,F146,F152,F155,F159,F162,F165)</f>
        <v>0</v>
      </c>
    </row>
    <row r="141" spans="1:6" ht="12.75">
      <c r="A141" s="120"/>
      <c r="B141" s="146" t="s">
        <v>317</v>
      </c>
      <c r="C141" s="144"/>
      <c r="D141" s="145"/>
      <c r="E141" s="145"/>
      <c r="F141" s="145"/>
    </row>
    <row r="142" spans="1:6" ht="40.5" customHeight="1">
      <c r="A142" s="120">
        <v>4710</v>
      </c>
      <c r="B142" s="154" t="s">
        <v>476</v>
      </c>
      <c r="C142" s="149" t="s">
        <v>319</v>
      </c>
      <c r="D142" s="145">
        <f>SUM(D144:D145)</f>
        <v>2325</v>
      </c>
      <c r="E142" s="145">
        <f>SUM(E144:E145)</f>
        <v>2325</v>
      </c>
      <c r="F142" s="151" t="s">
        <v>125</v>
      </c>
    </row>
    <row r="143" spans="1:6" ht="12.75">
      <c r="A143" s="120"/>
      <c r="B143" s="146" t="s">
        <v>130</v>
      </c>
      <c r="C143" s="149"/>
      <c r="D143" s="145"/>
      <c r="E143" s="145"/>
      <c r="F143" s="151"/>
    </row>
    <row r="144" spans="1:6" ht="51" customHeight="1">
      <c r="A144" s="120">
        <v>4711</v>
      </c>
      <c r="B144" s="152" t="s">
        <v>477</v>
      </c>
      <c r="C144" s="153" t="s">
        <v>478</v>
      </c>
      <c r="D144" s="28">
        <f>SUM(E144:F144)</f>
        <v>0</v>
      </c>
      <c r="E144" s="145">
        <v>0</v>
      </c>
      <c r="F144" s="151" t="s">
        <v>125</v>
      </c>
    </row>
    <row r="145" spans="1:6" ht="29.25" customHeight="1">
      <c r="A145" s="120">
        <v>4712</v>
      </c>
      <c r="B145" s="152" t="s">
        <v>479</v>
      </c>
      <c r="C145" s="153" t="s">
        <v>480</v>
      </c>
      <c r="D145" s="28">
        <f>SUM(E145:F145)</f>
        <v>2325</v>
      </c>
      <c r="E145" s="145">
        <v>2325</v>
      </c>
      <c r="F145" s="151" t="s">
        <v>125</v>
      </c>
    </row>
    <row r="146" spans="1:6" ht="50.25" customHeight="1">
      <c r="A146" s="120">
        <v>4720</v>
      </c>
      <c r="B146" s="154" t="s">
        <v>481</v>
      </c>
      <c r="C146" s="149" t="s">
        <v>319</v>
      </c>
      <c r="D146" s="145">
        <f>SUM(D148:D151)</f>
        <v>200</v>
      </c>
      <c r="E146" s="145">
        <f>SUM(E148:E151)</f>
        <v>200</v>
      </c>
      <c r="F146" s="151" t="s">
        <v>125</v>
      </c>
    </row>
    <row r="147" spans="1:6" ht="12.75">
      <c r="A147" s="120"/>
      <c r="B147" s="146" t="s">
        <v>130</v>
      </c>
      <c r="C147" s="149"/>
      <c r="D147" s="145"/>
      <c r="E147" s="145"/>
      <c r="F147" s="151"/>
    </row>
    <row r="148" spans="1:6" ht="15.75" customHeight="1">
      <c r="A148" s="120">
        <v>4721</v>
      </c>
      <c r="B148" s="152" t="s">
        <v>482</v>
      </c>
      <c r="C148" s="153" t="s">
        <v>483</v>
      </c>
      <c r="D148" s="28">
        <f>SUM(E148:F148)</f>
        <v>0</v>
      </c>
      <c r="E148" s="145">
        <v>0</v>
      </c>
      <c r="F148" s="151" t="s">
        <v>125</v>
      </c>
    </row>
    <row r="149" spans="1:6" ht="12.75">
      <c r="A149" s="120">
        <v>4722</v>
      </c>
      <c r="B149" s="152" t="s">
        <v>484</v>
      </c>
      <c r="C149" s="157">
        <v>4822</v>
      </c>
      <c r="D149" s="28">
        <f>SUM(E149:F149)</f>
        <v>0</v>
      </c>
      <c r="E149" s="145">
        <v>0</v>
      </c>
      <c r="F149" s="151" t="s">
        <v>125</v>
      </c>
    </row>
    <row r="150" spans="1:6" ht="12.75">
      <c r="A150" s="120">
        <v>4723</v>
      </c>
      <c r="B150" s="152" t="s">
        <v>485</v>
      </c>
      <c r="C150" s="153" t="s">
        <v>486</v>
      </c>
      <c r="D150" s="28">
        <f>SUM(E150:F150)</f>
        <v>200</v>
      </c>
      <c r="E150" s="145">
        <v>200</v>
      </c>
      <c r="F150" s="151" t="s">
        <v>125</v>
      </c>
    </row>
    <row r="151" spans="1:6" ht="24">
      <c r="A151" s="120">
        <v>4724</v>
      </c>
      <c r="B151" s="152" t="s">
        <v>487</v>
      </c>
      <c r="C151" s="153" t="s">
        <v>488</v>
      </c>
      <c r="D151" s="28">
        <f>SUM(E151:F151)</f>
        <v>0</v>
      </c>
      <c r="E151" s="145">
        <v>0</v>
      </c>
      <c r="F151" s="151" t="s">
        <v>125</v>
      </c>
    </row>
    <row r="152" spans="1:6" ht="24">
      <c r="A152" s="120">
        <v>4730</v>
      </c>
      <c r="B152" s="154" t="s">
        <v>489</v>
      </c>
      <c r="C152" s="149" t="s">
        <v>319</v>
      </c>
      <c r="D152" s="145">
        <f>SUM(D154)</f>
        <v>0</v>
      </c>
      <c r="E152" s="145">
        <f>SUM(E154)</f>
        <v>0</v>
      </c>
      <c r="F152" s="151" t="s">
        <v>125</v>
      </c>
    </row>
    <row r="153" spans="1:6" ht="12.75">
      <c r="A153" s="120"/>
      <c r="B153" s="146" t="s">
        <v>130</v>
      </c>
      <c r="C153" s="149"/>
      <c r="D153" s="145"/>
      <c r="E153" s="145"/>
      <c r="F153" s="151"/>
    </row>
    <row r="154" spans="1:6" ht="24">
      <c r="A154" s="120">
        <v>4731</v>
      </c>
      <c r="B154" s="160" t="s">
        <v>490</v>
      </c>
      <c r="C154" s="153" t="s">
        <v>491</v>
      </c>
      <c r="D154" s="28">
        <f>SUM(E154:F154)</f>
        <v>0</v>
      </c>
      <c r="E154" s="145">
        <v>0</v>
      </c>
      <c r="F154" s="151" t="s">
        <v>125</v>
      </c>
    </row>
    <row r="155" spans="1:6" ht="36">
      <c r="A155" s="120">
        <v>4740</v>
      </c>
      <c r="B155" s="167" t="s">
        <v>492</v>
      </c>
      <c r="C155" s="149" t="s">
        <v>319</v>
      </c>
      <c r="D155" s="145">
        <f>SUM(D157:D158)</f>
        <v>0</v>
      </c>
      <c r="E155" s="145">
        <f>SUM(E157:E158)</f>
        <v>0</v>
      </c>
      <c r="F155" s="151" t="s">
        <v>125</v>
      </c>
    </row>
    <row r="156" spans="1:6" ht="12.75">
      <c r="A156" s="120"/>
      <c r="B156" s="146" t="s">
        <v>130</v>
      </c>
      <c r="C156" s="149"/>
      <c r="D156" s="145"/>
      <c r="E156" s="145"/>
      <c r="F156" s="151"/>
    </row>
    <row r="157" spans="1:6" ht="27.75" customHeight="1">
      <c r="A157" s="120">
        <v>4741</v>
      </c>
      <c r="B157" s="152" t="s">
        <v>493</v>
      </c>
      <c r="C157" s="153" t="s">
        <v>494</v>
      </c>
      <c r="D157" s="28">
        <f>SUM(E157:F157)</f>
        <v>0</v>
      </c>
      <c r="E157" s="145">
        <v>0</v>
      </c>
      <c r="F157" s="151" t="s">
        <v>125</v>
      </c>
    </row>
    <row r="158" spans="1:6" ht="27" customHeight="1">
      <c r="A158" s="120">
        <v>4742</v>
      </c>
      <c r="B158" s="152" t="s">
        <v>495</v>
      </c>
      <c r="C158" s="153" t="s">
        <v>496</v>
      </c>
      <c r="D158" s="28">
        <f>SUM(E158:F158)</f>
        <v>0</v>
      </c>
      <c r="E158" s="145">
        <v>0</v>
      </c>
      <c r="F158" s="151" t="s">
        <v>125</v>
      </c>
    </row>
    <row r="159" spans="1:6" ht="39.75" customHeight="1">
      <c r="A159" s="120">
        <v>4750</v>
      </c>
      <c r="B159" s="154" t="s">
        <v>497</v>
      </c>
      <c r="C159" s="149" t="s">
        <v>319</v>
      </c>
      <c r="D159" s="145">
        <f>SUM(D161)</f>
        <v>0</v>
      </c>
      <c r="E159" s="145">
        <f>SUM(E161)</f>
        <v>0</v>
      </c>
      <c r="F159" s="151" t="s">
        <v>125</v>
      </c>
    </row>
    <row r="160" spans="1:6" ht="12.75">
      <c r="A160" s="120"/>
      <c r="B160" s="146" t="s">
        <v>130</v>
      </c>
      <c r="C160" s="149"/>
      <c r="D160" s="145"/>
      <c r="E160" s="145"/>
      <c r="F160" s="151"/>
    </row>
    <row r="161" spans="1:6" ht="39.75" customHeight="1">
      <c r="A161" s="120">
        <v>4751</v>
      </c>
      <c r="B161" s="152" t="s">
        <v>498</v>
      </c>
      <c r="C161" s="153" t="s">
        <v>499</v>
      </c>
      <c r="D161" s="28">
        <f>SUM(E161:F161)</f>
        <v>0</v>
      </c>
      <c r="E161" s="145">
        <v>0</v>
      </c>
      <c r="F161" s="151" t="s">
        <v>125</v>
      </c>
    </row>
    <row r="162" spans="1:6" ht="17.25" customHeight="1">
      <c r="A162" s="120">
        <v>4760</v>
      </c>
      <c r="B162" s="167" t="s">
        <v>500</v>
      </c>
      <c r="C162" s="149" t="s">
        <v>319</v>
      </c>
      <c r="D162" s="145">
        <f>SUM(D164)</f>
        <v>0</v>
      </c>
      <c r="E162" s="145">
        <f>SUM(E164)</f>
        <v>0</v>
      </c>
      <c r="F162" s="151" t="s">
        <v>125</v>
      </c>
    </row>
    <row r="163" spans="1:6" ht="12.75">
      <c r="A163" s="120"/>
      <c r="B163" s="146" t="s">
        <v>130</v>
      </c>
      <c r="C163" s="149"/>
      <c r="D163" s="145"/>
      <c r="E163" s="145"/>
      <c r="F163" s="151"/>
    </row>
    <row r="164" spans="1:6" ht="17.25" customHeight="1">
      <c r="A164" s="120">
        <v>4761</v>
      </c>
      <c r="B164" s="152" t="s">
        <v>501</v>
      </c>
      <c r="C164" s="153" t="s">
        <v>502</v>
      </c>
      <c r="D164" s="28">
        <f>SUM(E164:F164)</f>
        <v>0</v>
      </c>
      <c r="E164" s="145">
        <v>0</v>
      </c>
      <c r="F164" s="151" t="s">
        <v>125</v>
      </c>
    </row>
    <row r="165" spans="1:6" ht="12.75">
      <c r="A165" s="120">
        <v>4770</v>
      </c>
      <c r="B165" s="154" t="s">
        <v>503</v>
      </c>
      <c r="C165" s="149" t="s">
        <v>319</v>
      </c>
      <c r="D165" s="145">
        <f>SUM(D167)</f>
        <v>47058.5</v>
      </c>
      <c r="E165" s="145">
        <f>SUM(E167)</f>
        <v>47058.5</v>
      </c>
      <c r="F165" s="145">
        <f>SUM(F167)</f>
        <v>0</v>
      </c>
    </row>
    <row r="166" spans="1:6" ht="12.75">
      <c r="A166" s="120"/>
      <c r="B166" s="146" t="s">
        <v>130</v>
      </c>
      <c r="C166" s="149"/>
      <c r="D166" s="145"/>
      <c r="E166" s="145"/>
      <c r="F166" s="151"/>
    </row>
    <row r="167" spans="1:6" ht="15.75" thickBot="1">
      <c r="A167" s="120">
        <v>4771</v>
      </c>
      <c r="B167" s="152" t="s">
        <v>504</v>
      </c>
      <c r="C167" s="153" t="s">
        <v>505</v>
      </c>
      <c r="D167" s="28">
        <f>SUM(E167:F167)-'[1]Ekamutner'!F97</f>
        <v>47058.5</v>
      </c>
      <c r="E167" s="114">
        <v>47058.5</v>
      </c>
      <c r="F167" s="151">
        <v>0</v>
      </c>
    </row>
    <row r="168" spans="1:6" ht="36">
      <c r="A168" s="120">
        <v>4772</v>
      </c>
      <c r="B168" s="160" t="s">
        <v>506</v>
      </c>
      <c r="C168" s="149" t="s">
        <v>319</v>
      </c>
      <c r="D168" s="28">
        <f>SUM(E168:F168)</f>
        <v>0</v>
      </c>
      <c r="E168" s="145">
        <v>0</v>
      </c>
      <c r="F168" s="151" t="s">
        <v>10</v>
      </c>
    </row>
    <row r="169" spans="1:6" s="161" customFormat="1" ht="56.25" customHeight="1">
      <c r="A169" s="120">
        <v>5000</v>
      </c>
      <c r="B169" s="168" t="s">
        <v>507</v>
      </c>
      <c r="C169" s="149" t="s">
        <v>319</v>
      </c>
      <c r="D169" s="145">
        <f>SUM(D171,D189,D195,D198)</f>
        <v>2000</v>
      </c>
      <c r="E169" s="151" t="s">
        <v>125</v>
      </c>
      <c r="F169" s="145">
        <f>SUM(F171,F189,F195,F198)</f>
        <v>2000</v>
      </c>
    </row>
    <row r="170" spans="1:6" ht="12.75">
      <c r="A170" s="120"/>
      <c r="B170" s="146" t="s">
        <v>317</v>
      </c>
      <c r="C170" s="144"/>
      <c r="D170" s="145"/>
      <c r="E170" s="145"/>
      <c r="F170" s="145"/>
    </row>
    <row r="171" spans="1:6" ht="22.5">
      <c r="A171" s="120">
        <v>5100</v>
      </c>
      <c r="B171" s="152" t="s">
        <v>508</v>
      </c>
      <c r="C171" s="149" t="s">
        <v>319</v>
      </c>
      <c r="D171" s="145">
        <f>SUM(D173,D178,D183)</f>
        <v>2000</v>
      </c>
      <c r="E171" s="151" t="s">
        <v>125</v>
      </c>
      <c r="F171" s="145">
        <f>SUM(F173,F178,F183)</f>
        <v>2000</v>
      </c>
    </row>
    <row r="172" spans="1:6" ht="12.75">
      <c r="A172" s="120"/>
      <c r="B172" s="146" t="s">
        <v>317</v>
      </c>
      <c r="C172" s="144"/>
      <c r="D172" s="145"/>
      <c r="E172" s="145"/>
      <c r="F172" s="145"/>
    </row>
    <row r="173" spans="1:6" ht="22.5">
      <c r="A173" s="120">
        <v>5110</v>
      </c>
      <c r="B173" s="154" t="s">
        <v>509</v>
      </c>
      <c r="C173" s="149" t="s">
        <v>319</v>
      </c>
      <c r="D173" s="145">
        <f>SUM(D175:D177)</f>
        <v>0</v>
      </c>
      <c r="E173" s="145" t="s">
        <v>10</v>
      </c>
      <c r="F173" s="145">
        <f>SUM(F175:F177)</f>
        <v>0</v>
      </c>
    </row>
    <row r="174" spans="1:6" ht="12.75">
      <c r="A174" s="120"/>
      <c r="B174" s="146" t="s">
        <v>130</v>
      </c>
      <c r="C174" s="149"/>
      <c r="D174" s="145"/>
      <c r="E174" s="145"/>
      <c r="F174" s="151"/>
    </row>
    <row r="175" spans="1:6" ht="12.75">
      <c r="A175" s="120">
        <v>5111</v>
      </c>
      <c r="B175" s="152" t="s">
        <v>510</v>
      </c>
      <c r="C175" s="169" t="s">
        <v>511</v>
      </c>
      <c r="D175" s="28">
        <f>SUM(E175:F175)</f>
        <v>0</v>
      </c>
      <c r="E175" s="151" t="s">
        <v>125</v>
      </c>
      <c r="F175" s="145">
        <v>0</v>
      </c>
    </row>
    <row r="176" spans="1:6" ht="20.25" customHeight="1">
      <c r="A176" s="120">
        <v>5112</v>
      </c>
      <c r="B176" s="152" t="s">
        <v>512</v>
      </c>
      <c r="C176" s="169" t="s">
        <v>513</v>
      </c>
      <c r="D176" s="28">
        <f>SUM(E176:F176)</f>
        <v>0</v>
      </c>
      <c r="E176" s="151" t="s">
        <v>125</v>
      </c>
      <c r="F176" s="145">
        <v>0</v>
      </c>
    </row>
    <row r="177" spans="1:6" ht="26.25" customHeight="1">
      <c r="A177" s="120">
        <v>5113</v>
      </c>
      <c r="B177" s="152" t="s">
        <v>514</v>
      </c>
      <c r="C177" s="169" t="s">
        <v>515</v>
      </c>
      <c r="D177" s="28">
        <f>SUM(E177:F177)</f>
        <v>0</v>
      </c>
      <c r="E177" s="151" t="s">
        <v>125</v>
      </c>
      <c r="F177" s="145">
        <v>0</v>
      </c>
    </row>
    <row r="178" spans="1:6" ht="28.5" customHeight="1">
      <c r="A178" s="120">
        <v>5120</v>
      </c>
      <c r="B178" s="154" t="s">
        <v>516</v>
      </c>
      <c r="C178" s="149" t="s">
        <v>319</v>
      </c>
      <c r="D178" s="145">
        <f>SUM(D180:D182)</f>
        <v>2000</v>
      </c>
      <c r="E178" s="145" t="s">
        <v>10</v>
      </c>
      <c r="F178" s="145">
        <f>SUM(F180:F182)</f>
        <v>2000</v>
      </c>
    </row>
    <row r="179" spans="1:6" ht="12.75">
      <c r="A179" s="120"/>
      <c r="B179" s="170" t="s">
        <v>130</v>
      </c>
      <c r="C179" s="149"/>
      <c r="D179" s="145"/>
      <c r="E179" s="145"/>
      <c r="F179" s="151"/>
    </row>
    <row r="180" spans="1:6" ht="12.75">
      <c r="A180" s="120">
        <v>5121</v>
      </c>
      <c r="B180" s="152" t="s">
        <v>517</v>
      </c>
      <c r="C180" s="169" t="s">
        <v>518</v>
      </c>
      <c r="D180" s="28">
        <f>SUM(E180:F180)</f>
        <v>0</v>
      </c>
      <c r="E180" s="151" t="s">
        <v>125</v>
      </c>
      <c r="F180" s="145">
        <v>0</v>
      </c>
    </row>
    <row r="181" spans="1:6" ht="12.75">
      <c r="A181" s="120">
        <v>5122</v>
      </c>
      <c r="B181" s="152" t="s">
        <v>519</v>
      </c>
      <c r="C181" s="169" t="s">
        <v>520</v>
      </c>
      <c r="D181" s="28">
        <f>SUM(E181:F181)</f>
        <v>2000</v>
      </c>
      <c r="E181" s="151" t="s">
        <v>125</v>
      </c>
      <c r="F181" s="145">
        <v>2000</v>
      </c>
    </row>
    <row r="182" spans="1:6" ht="17.25" customHeight="1">
      <c r="A182" s="120">
        <v>5123</v>
      </c>
      <c r="B182" s="152" t="s">
        <v>521</v>
      </c>
      <c r="C182" s="169" t="s">
        <v>522</v>
      </c>
      <c r="D182" s="28">
        <f>SUM(E182:F182)</f>
        <v>0</v>
      </c>
      <c r="E182" s="151" t="s">
        <v>125</v>
      </c>
      <c r="F182" s="145">
        <v>0</v>
      </c>
    </row>
    <row r="183" spans="1:6" ht="36.75" customHeight="1">
      <c r="A183" s="120">
        <v>5130</v>
      </c>
      <c r="B183" s="154" t="s">
        <v>523</v>
      </c>
      <c r="C183" s="149" t="s">
        <v>319</v>
      </c>
      <c r="D183" s="145">
        <f>SUM(D185:D188)</f>
        <v>0</v>
      </c>
      <c r="E183" s="145" t="s">
        <v>10</v>
      </c>
      <c r="F183" s="145">
        <f>SUM(F185:F188)</f>
        <v>0</v>
      </c>
    </row>
    <row r="184" spans="1:6" ht="12.75">
      <c r="A184" s="120"/>
      <c r="B184" s="146" t="s">
        <v>130</v>
      </c>
      <c r="C184" s="149"/>
      <c r="D184" s="145"/>
      <c r="E184" s="145"/>
      <c r="F184" s="151"/>
    </row>
    <row r="185" spans="1:6" ht="17.25" customHeight="1">
      <c r="A185" s="120">
        <v>5131</v>
      </c>
      <c r="B185" s="152" t="s">
        <v>524</v>
      </c>
      <c r="C185" s="169" t="s">
        <v>525</v>
      </c>
      <c r="D185" s="28">
        <f>SUM(E185:F185)</f>
        <v>0</v>
      </c>
      <c r="E185" s="151" t="s">
        <v>125</v>
      </c>
      <c r="F185" s="145">
        <v>0</v>
      </c>
    </row>
    <row r="186" spans="1:6" ht="17.25" customHeight="1">
      <c r="A186" s="120">
        <v>5132</v>
      </c>
      <c r="B186" s="152" t="s">
        <v>526</v>
      </c>
      <c r="C186" s="169" t="s">
        <v>527</v>
      </c>
      <c r="D186" s="28">
        <f>SUM(E186:F186)</f>
        <v>0</v>
      </c>
      <c r="E186" s="151" t="s">
        <v>125</v>
      </c>
      <c r="F186" s="145">
        <v>0</v>
      </c>
    </row>
    <row r="187" spans="1:6" ht="17.25" customHeight="1">
      <c r="A187" s="120">
        <v>5133</v>
      </c>
      <c r="B187" s="152" t="s">
        <v>528</v>
      </c>
      <c r="C187" s="169" t="s">
        <v>529</v>
      </c>
      <c r="D187" s="28">
        <f>SUM(E187:F187)</f>
        <v>0</v>
      </c>
      <c r="E187" s="151" t="s">
        <v>10</v>
      </c>
      <c r="F187" s="145">
        <v>0</v>
      </c>
    </row>
    <row r="188" spans="1:6" ht="17.25" customHeight="1">
      <c r="A188" s="120">
        <v>5134</v>
      </c>
      <c r="B188" s="152" t="s">
        <v>530</v>
      </c>
      <c r="C188" s="169" t="s">
        <v>531</v>
      </c>
      <c r="D188" s="28">
        <f>SUM(E188:F188)</f>
        <v>0</v>
      </c>
      <c r="E188" s="151" t="s">
        <v>10</v>
      </c>
      <c r="F188" s="145">
        <v>0</v>
      </c>
    </row>
    <row r="189" spans="1:6" ht="19.5" customHeight="1">
      <c r="A189" s="120">
        <v>5200</v>
      </c>
      <c r="B189" s="154" t="s">
        <v>532</v>
      </c>
      <c r="C189" s="149" t="s">
        <v>319</v>
      </c>
      <c r="D189" s="145">
        <f>SUM(D191:D194)</f>
        <v>0</v>
      </c>
      <c r="E189" s="151" t="s">
        <v>125</v>
      </c>
      <c r="F189" s="145">
        <f>SUM(F191:F194)</f>
        <v>0</v>
      </c>
    </row>
    <row r="190" spans="1:6" ht="12.75">
      <c r="A190" s="120"/>
      <c r="B190" s="146" t="s">
        <v>317</v>
      </c>
      <c r="C190" s="144"/>
      <c r="D190" s="145"/>
      <c r="E190" s="145"/>
      <c r="F190" s="145"/>
    </row>
    <row r="191" spans="1:6" ht="27" customHeight="1">
      <c r="A191" s="120">
        <v>5211</v>
      </c>
      <c r="B191" s="152" t="s">
        <v>533</v>
      </c>
      <c r="C191" s="169" t="s">
        <v>534</v>
      </c>
      <c r="D191" s="28">
        <f>SUM(E191:F191)</f>
        <v>0</v>
      </c>
      <c r="E191" s="151" t="s">
        <v>125</v>
      </c>
      <c r="F191" s="145">
        <v>0</v>
      </c>
    </row>
    <row r="192" spans="1:6" ht="17.25" customHeight="1">
      <c r="A192" s="120">
        <v>5221</v>
      </c>
      <c r="B192" s="152" t="s">
        <v>535</v>
      </c>
      <c r="C192" s="169" t="s">
        <v>536</v>
      </c>
      <c r="D192" s="28">
        <f>SUM(E192:F192)</f>
        <v>0</v>
      </c>
      <c r="E192" s="151" t="s">
        <v>125</v>
      </c>
      <c r="F192" s="145">
        <v>0</v>
      </c>
    </row>
    <row r="193" spans="1:6" ht="24.75" customHeight="1">
      <c r="A193" s="120">
        <v>5231</v>
      </c>
      <c r="B193" s="152" t="s">
        <v>537</v>
      </c>
      <c r="C193" s="169" t="s">
        <v>538</v>
      </c>
      <c r="D193" s="28">
        <f>SUM(E193:F193)</f>
        <v>0</v>
      </c>
      <c r="E193" s="151" t="s">
        <v>125</v>
      </c>
      <c r="F193" s="145">
        <v>0</v>
      </c>
    </row>
    <row r="194" spans="1:6" ht="17.25" customHeight="1">
      <c r="A194" s="120">
        <v>5241</v>
      </c>
      <c r="B194" s="152" t="s">
        <v>539</v>
      </c>
      <c r="C194" s="169" t="s">
        <v>540</v>
      </c>
      <c r="D194" s="28">
        <f>SUM(E194:F194)</f>
        <v>0</v>
      </c>
      <c r="E194" s="151" t="s">
        <v>125</v>
      </c>
      <c r="F194" s="145">
        <v>0</v>
      </c>
    </row>
    <row r="195" spans="1:6" ht="12.75">
      <c r="A195" s="120">
        <v>5300</v>
      </c>
      <c r="B195" s="154" t="s">
        <v>541</v>
      </c>
      <c r="C195" s="149" t="s">
        <v>319</v>
      </c>
      <c r="D195" s="145">
        <f>SUM(D197)</f>
        <v>0</v>
      </c>
      <c r="E195" s="151" t="s">
        <v>125</v>
      </c>
      <c r="F195" s="145">
        <f>SUM(F197)</f>
        <v>0</v>
      </c>
    </row>
    <row r="196" spans="1:6" ht="12.75">
      <c r="A196" s="120"/>
      <c r="B196" s="146" t="s">
        <v>317</v>
      </c>
      <c r="C196" s="144"/>
      <c r="D196" s="145"/>
      <c r="E196" s="145"/>
      <c r="F196" s="145"/>
    </row>
    <row r="197" spans="1:6" ht="13.5" customHeight="1">
      <c r="A197" s="120">
        <v>5311</v>
      </c>
      <c r="B197" s="152" t="s">
        <v>542</v>
      </c>
      <c r="C197" s="169" t="s">
        <v>543</v>
      </c>
      <c r="D197" s="28">
        <f>SUM(E197:F197)</f>
        <v>0</v>
      </c>
      <c r="E197" s="151" t="s">
        <v>125</v>
      </c>
      <c r="F197" s="145">
        <v>0</v>
      </c>
    </row>
    <row r="198" spans="1:6" ht="22.5">
      <c r="A198" s="120">
        <v>5400</v>
      </c>
      <c r="B198" s="154" t="s">
        <v>544</v>
      </c>
      <c r="C198" s="149" t="s">
        <v>319</v>
      </c>
      <c r="D198" s="145">
        <f>SUM(D200:D203)</f>
        <v>0</v>
      </c>
      <c r="E198" s="151" t="s">
        <v>125</v>
      </c>
      <c r="F198" s="145">
        <f>SUM(F200:F203)</f>
        <v>0</v>
      </c>
    </row>
    <row r="199" spans="1:6" ht="12.75">
      <c r="A199" s="120"/>
      <c r="B199" s="146" t="s">
        <v>317</v>
      </c>
      <c r="C199" s="144"/>
      <c r="D199" s="145"/>
      <c r="E199" s="145"/>
      <c r="F199" s="145"/>
    </row>
    <row r="200" spans="1:6" ht="12.75">
      <c r="A200" s="120">
        <v>5411</v>
      </c>
      <c r="B200" s="152" t="s">
        <v>545</v>
      </c>
      <c r="C200" s="169" t="s">
        <v>546</v>
      </c>
      <c r="D200" s="28">
        <f>SUM(E200:F200)</f>
        <v>0</v>
      </c>
      <c r="E200" s="151" t="s">
        <v>125</v>
      </c>
      <c r="F200" s="145">
        <v>0</v>
      </c>
    </row>
    <row r="201" spans="1:6" ht="12.75">
      <c r="A201" s="120">
        <v>5421</v>
      </c>
      <c r="B201" s="152" t="s">
        <v>547</v>
      </c>
      <c r="C201" s="169" t="s">
        <v>548</v>
      </c>
      <c r="D201" s="28">
        <f>SUM(E201:F201)</f>
        <v>0</v>
      </c>
      <c r="E201" s="151" t="s">
        <v>125</v>
      </c>
      <c r="F201" s="145">
        <v>0</v>
      </c>
    </row>
    <row r="202" spans="1:6" ht="12.75">
      <c r="A202" s="120">
        <v>5431</v>
      </c>
      <c r="B202" s="152" t="s">
        <v>549</v>
      </c>
      <c r="C202" s="169" t="s">
        <v>550</v>
      </c>
      <c r="D202" s="28">
        <f>SUM(E202:F202)</f>
        <v>0</v>
      </c>
      <c r="E202" s="151" t="s">
        <v>125</v>
      </c>
      <c r="F202" s="145">
        <v>0</v>
      </c>
    </row>
    <row r="203" spans="1:6" ht="12.75">
      <c r="A203" s="120">
        <v>5441</v>
      </c>
      <c r="B203" s="171" t="s">
        <v>551</v>
      </c>
      <c r="C203" s="169" t="s">
        <v>552</v>
      </c>
      <c r="D203" s="28">
        <f>SUM(E203:F203)</f>
        <v>0</v>
      </c>
      <c r="E203" s="151" t="s">
        <v>125</v>
      </c>
      <c r="F203" s="145">
        <v>0</v>
      </c>
    </row>
    <row r="204" spans="1:6" s="4" customFormat="1" ht="59.25" customHeight="1">
      <c r="A204" s="172" t="s">
        <v>553</v>
      </c>
      <c r="B204" s="173" t="s">
        <v>554</v>
      </c>
      <c r="C204" s="172" t="s">
        <v>319</v>
      </c>
      <c r="D204" s="28">
        <f>SUM(D206,D211,D219,D222)</f>
        <v>-2000</v>
      </c>
      <c r="E204" s="28" t="s">
        <v>555</v>
      </c>
      <c r="F204" s="28">
        <f>SUM(F206,F211,F219,F222)</f>
        <v>-2000</v>
      </c>
    </row>
    <row r="205" spans="1:6" s="4" customFormat="1" ht="12.75">
      <c r="A205" s="172"/>
      <c r="B205" s="174" t="s">
        <v>5</v>
      </c>
      <c r="C205" s="172"/>
      <c r="D205" s="28"/>
      <c r="E205" s="28"/>
      <c r="F205" s="28"/>
    </row>
    <row r="206" spans="1:6" s="1" customFormat="1" ht="28.5">
      <c r="A206" s="175" t="s">
        <v>556</v>
      </c>
      <c r="B206" s="176" t="s">
        <v>557</v>
      </c>
      <c r="C206" s="177" t="s">
        <v>319</v>
      </c>
      <c r="D206" s="28">
        <f>SUM(D208:D210)</f>
        <v>0</v>
      </c>
      <c r="E206" s="28" t="s">
        <v>555</v>
      </c>
      <c r="F206" s="28">
        <f>SUM(F208:F210)</f>
        <v>0</v>
      </c>
    </row>
    <row r="207" spans="1:6" s="1" customFormat="1" ht="12.75">
      <c r="A207" s="175"/>
      <c r="B207" s="174" t="s">
        <v>5</v>
      </c>
      <c r="C207" s="177"/>
      <c r="D207" s="28"/>
      <c r="E207" s="28"/>
      <c r="F207" s="28"/>
    </row>
    <row r="208" spans="1:6" s="1" customFormat="1" ht="12.75">
      <c r="A208" s="175" t="s">
        <v>558</v>
      </c>
      <c r="B208" s="178" t="s">
        <v>559</v>
      </c>
      <c r="C208" s="175" t="s">
        <v>560</v>
      </c>
      <c r="D208" s="28">
        <f>SUM(E208:F208)</f>
        <v>0</v>
      </c>
      <c r="E208" s="28" t="s">
        <v>10</v>
      </c>
      <c r="F208" s="28">
        <v>0</v>
      </c>
    </row>
    <row r="209" spans="1:6" s="180" customFormat="1" ht="12.75">
      <c r="A209" s="175" t="s">
        <v>561</v>
      </c>
      <c r="B209" s="178" t="s">
        <v>562</v>
      </c>
      <c r="C209" s="175" t="s">
        <v>563</v>
      </c>
      <c r="D209" s="28">
        <f>SUM(E209:F209)</f>
        <v>0</v>
      </c>
      <c r="E209" s="28" t="s">
        <v>10</v>
      </c>
      <c r="F209" s="179">
        <v>0</v>
      </c>
    </row>
    <row r="210" spans="1:6" s="1" customFormat="1" ht="13.5" customHeight="1">
      <c r="A210" s="39" t="s">
        <v>564</v>
      </c>
      <c r="B210" s="178" t="s">
        <v>565</v>
      </c>
      <c r="C210" s="175" t="s">
        <v>566</v>
      </c>
      <c r="D210" s="28">
        <f>SUM(E210:F210)</f>
        <v>0</v>
      </c>
      <c r="E210" s="28" t="s">
        <v>555</v>
      </c>
      <c r="F210" s="28">
        <v>0</v>
      </c>
    </row>
    <row r="211" spans="1:6" s="1" customFormat="1" ht="31.5" customHeight="1">
      <c r="A211" s="39" t="s">
        <v>567</v>
      </c>
      <c r="B211" s="176" t="s">
        <v>568</v>
      </c>
      <c r="C211" s="177" t="s">
        <v>319</v>
      </c>
      <c r="D211" s="28">
        <f>SUM(D213:D214)</f>
        <v>0</v>
      </c>
      <c r="E211" s="28" t="s">
        <v>555</v>
      </c>
      <c r="F211" s="28">
        <f>SUM(F213:F214)</f>
        <v>0</v>
      </c>
    </row>
    <row r="212" spans="1:6" s="1" customFormat="1" ht="12.75">
      <c r="A212" s="39"/>
      <c r="B212" s="174" t="s">
        <v>5</v>
      </c>
      <c r="C212" s="177"/>
      <c r="D212" s="28"/>
      <c r="E212" s="28"/>
      <c r="F212" s="28"/>
    </row>
    <row r="213" spans="1:6" s="1" customFormat="1" ht="29.25" customHeight="1">
      <c r="A213" s="39" t="s">
        <v>569</v>
      </c>
      <c r="B213" s="178" t="s">
        <v>570</v>
      </c>
      <c r="C213" s="177" t="s">
        <v>571</v>
      </c>
      <c r="D213" s="28">
        <f>SUM(E213:F213)</f>
        <v>0</v>
      </c>
      <c r="E213" s="28" t="s">
        <v>555</v>
      </c>
      <c r="F213" s="28">
        <v>0</v>
      </c>
    </row>
    <row r="214" spans="1:6" s="1" customFormat="1" ht="25.5">
      <c r="A214" s="39" t="s">
        <v>572</v>
      </c>
      <c r="B214" s="178" t="s">
        <v>573</v>
      </c>
      <c r="C214" s="177" t="s">
        <v>319</v>
      </c>
      <c r="D214" s="28">
        <f>SUM(D216:D218)</f>
        <v>0</v>
      </c>
      <c r="E214" s="28" t="s">
        <v>555</v>
      </c>
      <c r="F214" s="28">
        <f>SUM(F216:F218)</f>
        <v>0</v>
      </c>
    </row>
    <row r="215" spans="1:6" s="1" customFormat="1" ht="12.75">
      <c r="A215" s="39"/>
      <c r="B215" s="174" t="s">
        <v>130</v>
      </c>
      <c r="C215" s="177"/>
      <c r="D215" s="28"/>
      <c r="E215" s="28"/>
      <c r="F215" s="28"/>
    </row>
    <row r="216" spans="1:6" s="1" customFormat="1" ht="12.75">
      <c r="A216" s="39" t="s">
        <v>574</v>
      </c>
      <c r="B216" s="174" t="s">
        <v>575</v>
      </c>
      <c r="C216" s="175" t="s">
        <v>576</v>
      </c>
      <c r="D216" s="28">
        <f>SUM(E216:F216)</f>
        <v>0</v>
      </c>
      <c r="E216" s="28" t="s">
        <v>10</v>
      </c>
      <c r="F216" s="28">
        <v>0</v>
      </c>
    </row>
    <row r="217" spans="1:6" s="1" customFormat="1" ht="25.5">
      <c r="A217" s="181" t="s">
        <v>577</v>
      </c>
      <c r="B217" s="174" t="s">
        <v>578</v>
      </c>
      <c r="C217" s="177" t="s">
        <v>579</v>
      </c>
      <c r="D217" s="28">
        <f>SUM(E217:F217)</f>
        <v>0</v>
      </c>
      <c r="E217" s="28" t="s">
        <v>555</v>
      </c>
      <c r="F217" s="28">
        <v>0</v>
      </c>
    </row>
    <row r="218" spans="1:6" s="1" customFormat="1" ht="25.5">
      <c r="A218" s="39" t="s">
        <v>580</v>
      </c>
      <c r="B218" s="182" t="s">
        <v>581</v>
      </c>
      <c r="C218" s="177" t="s">
        <v>582</v>
      </c>
      <c r="D218" s="28">
        <f>SUM(E218:F218)</f>
        <v>0</v>
      </c>
      <c r="E218" s="28" t="s">
        <v>555</v>
      </c>
      <c r="F218" s="28">
        <v>0</v>
      </c>
    </row>
    <row r="219" spans="1:6" s="1" customFormat="1" ht="28.5">
      <c r="A219" s="39" t="s">
        <v>583</v>
      </c>
      <c r="B219" s="176" t="s">
        <v>584</v>
      </c>
      <c r="C219" s="177" t="s">
        <v>319</v>
      </c>
      <c r="D219" s="28">
        <f>SUM(D221)</f>
        <v>0</v>
      </c>
      <c r="E219" s="28" t="s">
        <v>555</v>
      </c>
      <c r="F219" s="28">
        <f>SUM(F221)</f>
        <v>0</v>
      </c>
    </row>
    <row r="220" spans="1:6" s="1" customFormat="1" ht="12.75">
      <c r="A220" s="39"/>
      <c r="B220" s="174" t="s">
        <v>5</v>
      </c>
      <c r="C220" s="177"/>
      <c r="D220" s="28"/>
      <c r="E220" s="28"/>
      <c r="F220" s="28"/>
    </row>
    <row r="221" spans="1:6" s="1" customFormat="1" ht="25.5">
      <c r="A221" s="181" t="s">
        <v>585</v>
      </c>
      <c r="B221" s="178" t="s">
        <v>586</v>
      </c>
      <c r="C221" s="172" t="s">
        <v>587</v>
      </c>
      <c r="D221" s="28">
        <f>SUM(E221:F221)</f>
        <v>0</v>
      </c>
      <c r="E221" s="28" t="s">
        <v>555</v>
      </c>
      <c r="F221" s="28">
        <v>0</v>
      </c>
    </row>
    <row r="222" spans="1:6" s="1" customFormat="1" ht="41.25">
      <c r="A222" s="39" t="s">
        <v>588</v>
      </c>
      <c r="B222" s="176" t="s">
        <v>589</v>
      </c>
      <c r="C222" s="177" t="s">
        <v>319</v>
      </c>
      <c r="D222" s="28">
        <f>SUM(D224:D227)</f>
        <v>-2000</v>
      </c>
      <c r="E222" s="28" t="s">
        <v>555</v>
      </c>
      <c r="F222" s="28">
        <f>SUM(F224:F227)</f>
        <v>-2000</v>
      </c>
    </row>
    <row r="223" spans="1:6" s="1" customFormat="1" ht="12.75">
      <c r="A223" s="39"/>
      <c r="B223" s="174" t="s">
        <v>5</v>
      </c>
      <c r="C223" s="177"/>
      <c r="D223" s="28"/>
      <c r="E223" s="28"/>
      <c r="F223" s="28"/>
    </row>
    <row r="224" spans="1:6" s="1" customFormat="1" ht="12.75">
      <c r="A224" s="39" t="s">
        <v>590</v>
      </c>
      <c r="B224" s="178" t="s">
        <v>591</v>
      </c>
      <c r="C224" s="175" t="s">
        <v>592</v>
      </c>
      <c r="D224" s="28">
        <f>SUM(E224:F224)</f>
        <v>-2000</v>
      </c>
      <c r="E224" s="28" t="s">
        <v>555</v>
      </c>
      <c r="F224" s="28">
        <v>-2000</v>
      </c>
    </row>
    <row r="225" spans="1:6" s="1" customFormat="1" ht="15.75" customHeight="1">
      <c r="A225" s="181" t="s">
        <v>593</v>
      </c>
      <c r="B225" s="178" t="s">
        <v>594</v>
      </c>
      <c r="C225" s="172" t="s">
        <v>595</v>
      </c>
      <c r="D225" s="28">
        <f>SUM(E225:F225)</f>
        <v>0</v>
      </c>
      <c r="E225" s="28" t="s">
        <v>555</v>
      </c>
      <c r="F225" s="28">
        <v>0</v>
      </c>
    </row>
    <row r="226" spans="1:6" s="1" customFormat="1" ht="25.5">
      <c r="A226" s="39" t="s">
        <v>596</v>
      </c>
      <c r="B226" s="178" t="s">
        <v>597</v>
      </c>
      <c r="C226" s="177" t="s">
        <v>598</v>
      </c>
      <c r="D226" s="28">
        <f>SUM(E226:F226)</f>
        <v>0</v>
      </c>
      <c r="E226" s="28" t="s">
        <v>555</v>
      </c>
      <c r="F226" s="28">
        <v>0</v>
      </c>
    </row>
    <row r="227" spans="1:6" s="1" customFormat="1" ht="25.5">
      <c r="A227" s="39" t="s">
        <v>599</v>
      </c>
      <c r="B227" s="178" t="s">
        <v>600</v>
      </c>
      <c r="C227" s="177" t="s">
        <v>601</v>
      </c>
      <c r="D227" s="28">
        <f>SUM(E227:F227)</f>
        <v>0</v>
      </c>
      <c r="E227" s="28" t="s">
        <v>555</v>
      </c>
      <c r="F227" s="28">
        <v>0</v>
      </c>
    </row>
    <row r="228" spans="1:6" ht="12.75">
      <c r="A228" s="141"/>
      <c r="B228" s="141"/>
      <c r="C228" s="183"/>
      <c r="D228" s="141"/>
      <c r="E228" s="141"/>
      <c r="F228" s="141"/>
    </row>
  </sheetData>
  <sheetProtection/>
  <protectedRanges>
    <protectedRange sqref="E102" name="Range18"/>
    <protectedRange sqref="D207:F207 F216 D215:F215 D212:F212 F208:F210 F213 D205:F205" name="Range15"/>
    <protectedRange sqref="D172:F172 D174:F174 D184:F184 F180:F182 D179:F179 F175:F177 D170:F170" name="Range13"/>
    <protectedRange sqref="E144:E145 E148:E151 D141:F141 E139 D143:F143 D147:F147 D138:F138" name="Range11"/>
    <protectedRange sqref="D108:E108 E111:E114 E116:E118 D115:F115 D119:F119 D110:E110" name="Range9"/>
    <protectedRange sqref="D96:F96 D94:F94 D90:F90 E87:E88 E91:E92 D86:F86" name="Range7"/>
    <protectedRange sqref="D71:F71 E72:E73 D69:F69 E60:E67 D59:F59" name="Range5"/>
    <protectedRange sqref="E38:E40 E29:E35 D26:F26 E24:F24 D28:F28 D37:F37 D23:F23" name="Range3"/>
    <protectedRange sqref="D11:F11 D13:F13 D15:F15 D20:F20 E16:E18 D9:F9" name="Range1"/>
    <protectedRange sqref="E56:E57 E43:E50 E53 D52:F52 D55:F55 D42:F42" name="Range4"/>
    <protectedRange sqref="D84:F84 E80:E82 D79:F79 E76:E77 D75:F75" name="Range6"/>
    <protectedRange sqref="E97:E98 D100:F100 E105:E106 E101 D104:E104" name="Range8"/>
    <protectedRange sqref="D128:F128 E120:E124 E129:E130 E133:E136 D132:F132 D126:F126" name="Range10"/>
    <protectedRange sqref="D163:F163 E161 D156:F156 E154 E168 E164 D160:F160 E157:E158 F167 D166:F166 D153:F153" name="Range12"/>
    <protectedRange sqref="F185:F188 D196:F196 D190:F190 D199:F199 F191:F194 F200:F203" name="Range14"/>
    <protectedRange sqref="F217:F218 F224:F227 D220:F220 D223:F223 F221" name="Range16"/>
    <protectedRange sqref="E21" name="Range17"/>
    <protectedRange sqref="F197" name="Range21"/>
    <protectedRange sqref="E167" name="Range24"/>
  </protectedRanges>
  <mergeCells count="7">
    <mergeCell ref="E4:F4"/>
    <mergeCell ref="A1:F1"/>
    <mergeCell ref="A2:F2"/>
    <mergeCell ref="E5:F5"/>
    <mergeCell ref="D5:D6"/>
    <mergeCell ref="A5:A6"/>
    <mergeCell ref="B5:C6"/>
  </mergeCells>
  <printOptions/>
  <pageMargins left="0.23" right="0.2" top="0.18" bottom="0.16" header="0.16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16384" width="9.140625" style="1" customWidth="1"/>
  </cols>
  <sheetData>
    <row r="1" spans="1:5" ht="16.5">
      <c r="A1" s="294" t="s">
        <v>610</v>
      </c>
      <c r="B1" s="294"/>
      <c r="C1" s="294"/>
      <c r="D1" s="294"/>
      <c r="E1" s="294"/>
    </row>
    <row r="2" spans="1:5" ht="42" customHeight="1">
      <c r="A2" s="295" t="s">
        <v>611</v>
      </c>
      <c r="B2" s="295"/>
      <c r="C2" s="295"/>
      <c r="D2" s="295"/>
      <c r="E2" s="295"/>
    </row>
    <row r="3" spans="1:5" ht="30" customHeight="1" thickBot="1">
      <c r="A3" s="139"/>
      <c r="B3" s="138"/>
      <c r="C3" s="138"/>
      <c r="D3" s="296" t="s">
        <v>113</v>
      </c>
      <c r="E3" s="296"/>
    </row>
    <row r="4" spans="1:5" ht="13.5" customHeight="1" thickBot="1">
      <c r="A4" s="286" t="s">
        <v>604</v>
      </c>
      <c r="B4" s="289"/>
      <c r="C4" s="292" t="s">
        <v>0</v>
      </c>
      <c r="D4" s="292"/>
      <c r="E4" s="293"/>
    </row>
    <row r="5" spans="1:5" ht="30" customHeight="1" thickBot="1">
      <c r="A5" s="287"/>
      <c r="B5" s="290"/>
      <c r="C5" s="189" t="s">
        <v>120</v>
      </c>
      <c r="D5" s="190" t="s">
        <v>121</v>
      </c>
      <c r="E5" s="191"/>
    </row>
    <row r="6" spans="1:5" ht="26.25" thickBot="1">
      <c r="A6" s="288"/>
      <c r="B6" s="291"/>
      <c r="C6" s="192" t="s">
        <v>605</v>
      </c>
      <c r="D6" s="193" t="s">
        <v>123</v>
      </c>
      <c r="E6" s="193" t="s">
        <v>124</v>
      </c>
    </row>
    <row r="7" spans="1:5" ht="13.5" thickBot="1">
      <c r="A7" s="194">
        <v>1</v>
      </c>
      <c r="B7" s="194">
        <v>2</v>
      </c>
      <c r="C7" s="10">
        <v>3</v>
      </c>
      <c r="D7" s="195">
        <v>4</v>
      </c>
      <c r="E7" s="196">
        <v>5</v>
      </c>
    </row>
    <row r="8" spans="1:5" ht="30" customHeight="1" thickBot="1">
      <c r="A8" s="197">
        <v>8000</v>
      </c>
      <c r="B8" s="198" t="s">
        <v>606</v>
      </c>
      <c r="C8" s="199">
        <f>SUM(D8:E8)</f>
        <v>0</v>
      </c>
      <c r="D8" s="199">
        <f>'[1]Ekamutner'!E12-'[1]Gorcarnakan caxs'!G12</f>
        <v>0</v>
      </c>
      <c r="E8" s="199">
        <f>'[1]Ekamutner'!F12-'[1]Gorcarnakan caxs'!H12</f>
        <v>0</v>
      </c>
    </row>
    <row r="9" spans="1:5" ht="12.75">
      <c r="A9" s="62"/>
      <c r="B9" s="62"/>
      <c r="C9" s="62"/>
      <c r="D9" s="62"/>
      <c r="E9" s="62"/>
    </row>
    <row r="10" spans="1:5" ht="12.75">
      <c r="A10" s="62"/>
      <c r="B10" s="62"/>
      <c r="C10" s="62"/>
      <c r="D10" s="62"/>
      <c r="E10" s="62"/>
    </row>
    <row r="11" spans="1:5" ht="12.75">
      <c r="A11" s="62"/>
      <c r="B11" s="62"/>
      <c r="C11" s="62"/>
      <c r="D11" s="62"/>
      <c r="E11" s="62"/>
    </row>
    <row r="12" spans="1:5" ht="12.75">
      <c r="A12" s="62"/>
      <c r="B12" s="62"/>
      <c r="C12" s="62"/>
      <c r="D12" s="62"/>
      <c r="E12" s="62"/>
    </row>
    <row r="13" spans="1:5" ht="12.75">
      <c r="A13" s="62"/>
      <c r="B13" s="200" t="s">
        <v>607</v>
      </c>
      <c r="C13" s="201">
        <f>C8+'[1]Dificiti caxs'!D12</f>
        <v>0</v>
      </c>
      <c r="D13" s="201">
        <f>D8+'[1]Dificiti caxs'!E12</f>
        <v>0</v>
      </c>
      <c r="E13" s="201">
        <f>E8+'[1]Dificiti caxs'!F12</f>
        <v>0</v>
      </c>
    </row>
    <row r="14" spans="1:5" ht="12.75">
      <c r="A14" s="62"/>
      <c r="B14" s="200" t="s">
        <v>608</v>
      </c>
      <c r="C14" s="201">
        <f>'[1]Gorcarnakan caxs'!F12-'[1]Tntesagitakan '!D12</f>
        <v>0</v>
      </c>
      <c r="D14" s="201">
        <f>'[1]Gorcarnakan caxs'!G12-'[1]Tntesagitakan '!E12</f>
        <v>0</v>
      </c>
      <c r="E14" s="201">
        <f>'[1]Gorcarnakan caxs'!H12-'[1]Tntesagitakan '!F12</f>
        <v>0</v>
      </c>
    </row>
    <row r="15" spans="1:5" ht="12.75">
      <c r="A15" s="62"/>
      <c r="B15" s="200" t="s">
        <v>609</v>
      </c>
      <c r="C15" s="201">
        <f>'[1]Gorcarnakan caxs'!F310-'[1]Tntesagitakan '!D171</f>
        <v>0</v>
      </c>
      <c r="D15" s="201">
        <f>'[1]Gorcarnakan caxs'!G310-'[1]Tntesagitakan '!E171</f>
        <v>0</v>
      </c>
      <c r="E15" s="201">
        <f>'[1]Gorcarnakan caxs'!H310-'[1]Tntesagitakan '!F171</f>
        <v>0</v>
      </c>
    </row>
    <row r="16" spans="1:5" ht="12.75">
      <c r="A16" s="62"/>
      <c r="B16" s="202"/>
      <c r="C16" s="203"/>
      <c r="D16" s="203"/>
      <c r="E16" s="203"/>
    </row>
    <row r="17" spans="1:5" ht="12.75">
      <c r="A17" s="62"/>
      <c r="B17" s="202"/>
      <c r="C17" s="203"/>
      <c r="D17" s="203"/>
      <c r="E17" s="203"/>
    </row>
    <row r="18" spans="1:5" ht="12.75">
      <c r="A18" s="62"/>
      <c r="B18" s="202"/>
      <c r="C18" s="203"/>
      <c r="D18" s="203"/>
      <c r="E18" s="203"/>
    </row>
    <row r="19" spans="1:5" ht="12.75">
      <c r="A19" s="62"/>
      <c r="B19" s="62"/>
      <c r="C19" s="62"/>
      <c r="D19" s="62"/>
      <c r="E19" s="62"/>
    </row>
    <row r="32" spans="1:3" ht="12.75">
      <c r="A32" s="204"/>
      <c r="B32" s="205"/>
      <c r="C32" s="206"/>
    </row>
    <row r="33" spans="1:3" ht="12.75">
      <c r="A33" s="204"/>
      <c r="B33" s="207"/>
      <c r="C33" s="206"/>
    </row>
    <row r="34" spans="1:3" ht="12.75">
      <c r="A34" s="204"/>
      <c r="B34" s="205"/>
      <c r="C34" s="206"/>
    </row>
    <row r="35" spans="1:3" ht="12.75">
      <c r="A35" s="204"/>
      <c r="B35" s="205"/>
      <c r="C35" s="206"/>
    </row>
    <row r="36" spans="1:3" ht="12.75">
      <c r="A36" s="204"/>
      <c r="B36" s="205"/>
      <c r="C36" s="206"/>
    </row>
    <row r="37" spans="1:3" ht="12.75">
      <c r="A37" s="204"/>
      <c r="B37" s="205"/>
      <c r="C37" s="206"/>
    </row>
    <row r="38" spans="2:3" ht="12.75">
      <c r="B38" s="205"/>
      <c r="C38" s="206"/>
    </row>
    <row r="39" spans="2:3" ht="12.75">
      <c r="B39" s="205"/>
      <c r="C39" s="206"/>
    </row>
    <row r="40" spans="2:3" ht="12.75">
      <c r="B40" s="205"/>
      <c r="C40" s="206"/>
    </row>
    <row r="41" spans="2:3" ht="12.75">
      <c r="B41" s="205"/>
      <c r="C41" s="206"/>
    </row>
    <row r="42" spans="2:3" ht="12.75">
      <c r="B42" s="205"/>
      <c r="C42" s="206"/>
    </row>
    <row r="43" spans="2:3" ht="12.75">
      <c r="B43" s="205"/>
      <c r="C43" s="206"/>
    </row>
    <row r="44" spans="2:3" ht="12.75">
      <c r="B44" s="205"/>
      <c r="C44" s="206"/>
    </row>
    <row r="45" spans="2:3" ht="12.75">
      <c r="B45" s="205"/>
      <c r="C45" s="206"/>
    </row>
    <row r="46" spans="2:3" ht="12.75">
      <c r="B46" s="205"/>
      <c r="C46" s="206"/>
    </row>
    <row r="47" spans="2:3" ht="12.75">
      <c r="B47" s="205"/>
      <c r="C47" s="206"/>
    </row>
    <row r="48" spans="2:3" ht="12.75">
      <c r="B48" s="205"/>
      <c r="C48" s="206"/>
    </row>
    <row r="49" ht="12.75">
      <c r="B49" s="208"/>
    </row>
    <row r="50" ht="12.75">
      <c r="B50" s="208"/>
    </row>
    <row r="51" ht="12.75">
      <c r="B51" s="208"/>
    </row>
    <row r="52" ht="12.75">
      <c r="B52" s="208"/>
    </row>
    <row r="53" ht="12.75">
      <c r="B53" s="208"/>
    </row>
    <row r="54" ht="12.75">
      <c r="B54" s="208"/>
    </row>
    <row r="55" ht="12.75">
      <c r="B55" s="208"/>
    </row>
    <row r="56" ht="12.75">
      <c r="B56" s="208"/>
    </row>
    <row r="57" ht="12.75">
      <c r="B57" s="208"/>
    </row>
    <row r="58" ht="12.75">
      <c r="B58" s="208"/>
    </row>
    <row r="59" ht="12.75">
      <c r="B59" s="208"/>
    </row>
    <row r="60" ht="12.75">
      <c r="B60" s="208"/>
    </row>
    <row r="61" ht="12.75">
      <c r="B61" s="208"/>
    </row>
    <row r="62" ht="12.75">
      <c r="B62" s="208"/>
    </row>
    <row r="63" ht="12.75">
      <c r="B63" s="208"/>
    </row>
    <row r="64" ht="12.75">
      <c r="B64" s="208"/>
    </row>
    <row r="65" ht="12.75">
      <c r="B65" s="208"/>
    </row>
    <row r="66" ht="12.75">
      <c r="B66" s="208"/>
    </row>
    <row r="67" ht="12.75">
      <c r="B67" s="208"/>
    </row>
    <row r="68" ht="12.75">
      <c r="B68" s="208"/>
    </row>
    <row r="69" ht="12.75">
      <c r="B69" s="208"/>
    </row>
    <row r="70" ht="12.75">
      <c r="B70" s="208"/>
    </row>
    <row r="71" ht="12.75">
      <c r="B71" s="208"/>
    </row>
    <row r="72" ht="12.75">
      <c r="B72" s="208"/>
    </row>
    <row r="73" ht="12.75">
      <c r="B73" s="208"/>
    </row>
    <row r="74" ht="12.75">
      <c r="B74" s="208"/>
    </row>
    <row r="75" ht="12.75">
      <c r="B75" s="208"/>
    </row>
    <row r="76" ht="12.75">
      <c r="B76" s="208"/>
    </row>
    <row r="77" ht="12.75">
      <c r="B77" s="208"/>
    </row>
    <row r="78" ht="12.75">
      <c r="B78" s="208"/>
    </row>
    <row r="79" ht="12.75">
      <c r="B79" s="208"/>
    </row>
    <row r="80" ht="12.75">
      <c r="B80" s="208"/>
    </row>
    <row r="81" ht="12.75">
      <c r="B81" s="208"/>
    </row>
    <row r="82" ht="12.75">
      <c r="B82" s="208"/>
    </row>
    <row r="83" ht="12.75">
      <c r="B83" s="208"/>
    </row>
    <row r="84" ht="12.75">
      <c r="B84" s="208"/>
    </row>
    <row r="85" ht="12.75">
      <c r="B85" s="208"/>
    </row>
    <row r="86" ht="12.75">
      <c r="B86" s="208"/>
    </row>
    <row r="87" ht="12.75">
      <c r="B87" s="208"/>
    </row>
    <row r="88" ht="12.75">
      <c r="B88" s="208"/>
    </row>
    <row r="89" ht="12.75">
      <c r="B89" s="208"/>
    </row>
    <row r="90" ht="12.75">
      <c r="B90" s="208"/>
    </row>
    <row r="91" ht="12.75">
      <c r="B91" s="208"/>
    </row>
    <row r="92" ht="12.75">
      <c r="B92" s="208"/>
    </row>
    <row r="93" ht="12.75">
      <c r="B93" s="208"/>
    </row>
    <row r="94" ht="12.75">
      <c r="B94" s="208"/>
    </row>
    <row r="95" ht="12.75">
      <c r="B95" s="208"/>
    </row>
    <row r="96" ht="12.75">
      <c r="B96" s="208"/>
    </row>
    <row r="97" ht="12.75">
      <c r="B97" s="208"/>
    </row>
    <row r="98" ht="12.75">
      <c r="B98" s="208"/>
    </row>
    <row r="99" ht="12.75">
      <c r="B99" s="208"/>
    </row>
    <row r="100" ht="12.75">
      <c r="B100" s="208"/>
    </row>
    <row r="101" ht="12.75">
      <c r="B101" s="208"/>
    </row>
    <row r="102" ht="12.75">
      <c r="B102" s="208"/>
    </row>
    <row r="103" ht="12.75">
      <c r="B103" s="208"/>
    </row>
    <row r="104" ht="12.75">
      <c r="B104" s="208"/>
    </row>
    <row r="105" ht="12.75">
      <c r="B105" s="208"/>
    </row>
    <row r="106" ht="12.75">
      <c r="B106" s="208"/>
    </row>
    <row r="107" ht="12.75">
      <c r="B107" s="208"/>
    </row>
    <row r="108" ht="12.75">
      <c r="B108" s="208"/>
    </row>
    <row r="109" ht="12.75">
      <c r="B109" s="208"/>
    </row>
    <row r="110" ht="12.75">
      <c r="B110" s="208"/>
    </row>
    <row r="111" ht="12.75">
      <c r="B111" s="208"/>
    </row>
    <row r="112" ht="12.75">
      <c r="B112" s="208"/>
    </row>
    <row r="113" ht="12.75">
      <c r="B113" s="208"/>
    </row>
    <row r="114" ht="12.75">
      <c r="B114" s="208"/>
    </row>
    <row r="115" ht="12.75">
      <c r="B115" s="208"/>
    </row>
    <row r="116" ht="12.75">
      <c r="B116" s="208"/>
    </row>
    <row r="117" ht="12.75">
      <c r="B117" s="208"/>
    </row>
    <row r="118" ht="12.75">
      <c r="B118" s="208"/>
    </row>
    <row r="119" ht="12.75">
      <c r="B119" s="208"/>
    </row>
    <row r="120" ht="12.75">
      <c r="B120" s="208"/>
    </row>
    <row r="121" ht="12.75">
      <c r="B121" s="208"/>
    </row>
    <row r="122" ht="12.75">
      <c r="B122" s="208"/>
    </row>
    <row r="123" ht="12.75">
      <c r="B123" s="208"/>
    </row>
    <row r="124" ht="12.75">
      <c r="B124" s="208"/>
    </row>
    <row r="125" ht="12.75">
      <c r="B125" s="208"/>
    </row>
    <row r="126" ht="12.75">
      <c r="B126" s="208"/>
    </row>
    <row r="127" ht="12.75">
      <c r="B127" s="208"/>
    </row>
    <row r="128" ht="12.75">
      <c r="B128" s="208"/>
    </row>
    <row r="129" ht="12.75">
      <c r="B129" s="208"/>
    </row>
    <row r="130" ht="12.75">
      <c r="B130" s="208"/>
    </row>
    <row r="131" ht="12.75">
      <c r="B131" s="208"/>
    </row>
    <row r="132" ht="12.75">
      <c r="B132" s="208"/>
    </row>
    <row r="133" ht="12.75">
      <c r="B133" s="208"/>
    </row>
    <row r="134" ht="12.75">
      <c r="B134" s="208"/>
    </row>
    <row r="135" ht="12.75">
      <c r="B135" s="208"/>
    </row>
    <row r="136" ht="12.75">
      <c r="B136" s="208"/>
    </row>
    <row r="137" ht="12.75">
      <c r="B137" s="208"/>
    </row>
    <row r="138" ht="12.75">
      <c r="B138" s="208"/>
    </row>
    <row r="139" ht="12.75">
      <c r="B139" s="208"/>
    </row>
    <row r="140" ht="12.75">
      <c r="B140" s="208"/>
    </row>
    <row r="141" ht="12.75">
      <c r="B141" s="208"/>
    </row>
    <row r="142" ht="12.75">
      <c r="B142" s="208"/>
    </row>
    <row r="143" ht="12.75">
      <c r="B143" s="208"/>
    </row>
    <row r="144" ht="12.75">
      <c r="B144" s="208"/>
    </row>
    <row r="145" ht="12.75">
      <c r="B145" s="208"/>
    </row>
    <row r="146" ht="12.75">
      <c r="B146" s="208"/>
    </row>
    <row r="147" ht="12.75">
      <c r="B147" s="208"/>
    </row>
    <row r="148" ht="12.75">
      <c r="B148" s="208"/>
    </row>
    <row r="149" ht="12.75">
      <c r="B149" s="208"/>
    </row>
    <row r="150" ht="12.75">
      <c r="B150" s="208"/>
    </row>
    <row r="151" ht="12.75">
      <c r="B151" s="208"/>
    </row>
    <row r="152" ht="12.75">
      <c r="B152" s="208"/>
    </row>
    <row r="153" ht="12.75">
      <c r="B153" s="208"/>
    </row>
    <row r="154" ht="12.75">
      <c r="B154" s="208"/>
    </row>
    <row r="155" ht="12.75">
      <c r="B155" s="208"/>
    </row>
    <row r="156" ht="12.75">
      <c r="B156" s="208"/>
    </row>
    <row r="157" ht="12.75">
      <c r="B157" s="208"/>
    </row>
    <row r="158" ht="12.75">
      <c r="B158" s="208"/>
    </row>
    <row r="159" ht="12.75">
      <c r="B159" s="208"/>
    </row>
    <row r="160" ht="12.75">
      <c r="B160" s="208"/>
    </row>
    <row r="161" ht="12.75">
      <c r="B161" s="208"/>
    </row>
    <row r="162" ht="12.75">
      <c r="B162" s="208"/>
    </row>
    <row r="163" ht="12.75">
      <c r="B163" s="208"/>
    </row>
    <row r="164" ht="12.75">
      <c r="B164" s="208"/>
    </row>
    <row r="165" ht="12.75">
      <c r="B165" s="208"/>
    </row>
    <row r="166" ht="12.75">
      <c r="B166" s="208"/>
    </row>
    <row r="167" ht="12.75">
      <c r="B167" s="208"/>
    </row>
    <row r="168" ht="12.75">
      <c r="B168" s="208"/>
    </row>
    <row r="169" ht="12.75">
      <c r="B169" s="208"/>
    </row>
    <row r="170" ht="12.75">
      <c r="B170" s="208"/>
    </row>
    <row r="171" ht="12.75">
      <c r="B171" s="208"/>
    </row>
    <row r="172" ht="12.75">
      <c r="B172" s="208"/>
    </row>
    <row r="173" ht="12.75">
      <c r="B173" s="208"/>
    </row>
    <row r="174" ht="12.75">
      <c r="B174" s="208"/>
    </row>
    <row r="175" ht="12.75">
      <c r="B175" s="208"/>
    </row>
    <row r="176" ht="12.75">
      <c r="B176" s="208"/>
    </row>
    <row r="177" ht="12.75">
      <c r="B177" s="208"/>
    </row>
    <row r="178" ht="12.75">
      <c r="B178" s="208"/>
    </row>
    <row r="179" ht="12.75">
      <c r="B179" s="208"/>
    </row>
    <row r="180" ht="12.75">
      <c r="B180" s="208"/>
    </row>
    <row r="181" ht="12.75">
      <c r="B181" s="208"/>
    </row>
    <row r="182" ht="12.75">
      <c r="B182" s="208"/>
    </row>
    <row r="183" ht="12.75">
      <c r="B183" s="208"/>
    </row>
    <row r="184" ht="12.75">
      <c r="B184" s="208"/>
    </row>
    <row r="185" ht="12.75">
      <c r="B185" s="208"/>
    </row>
    <row r="186" ht="12.75">
      <c r="B186" s="208"/>
    </row>
    <row r="187" ht="12.75">
      <c r="B187" s="208"/>
    </row>
    <row r="188" ht="12.75">
      <c r="B188" s="208"/>
    </row>
    <row r="189" ht="12.75">
      <c r="B189" s="208"/>
    </row>
    <row r="190" ht="12.75">
      <c r="B190" s="208"/>
    </row>
    <row r="191" ht="12.75">
      <c r="B191" s="208"/>
    </row>
    <row r="192" ht="12.75">
      <c r="B192" s="208"/>
    </row>
    <row r="193" ht="12.75">
      <c r="B193" s="208"/>
    </row>
    <row r="194" ht="12.75">
      <c r="B194" s="208"/>
    </row>
    <row r="195" ht="12.75">
      <c r="B195" s="208"/>
    </row>
    <row r="196" ht="12.75">
      <c r="B196" s="208"/>
    </row>
    <row r="197" ht="12.75">
      <c r="B197" s="208"/>
    </row>
    <row r="198" ht="12.75">
      <c r="B198" s="208"/>
    </row>
    <row r="199" ht="12.75">
      <c r="B199" s="208"/>
    </row>
    <row r="200" ht="12.75">
      <c r="B200" s="208"/>
    </row>
    <row r="201" ht="12.75">
      <c r="B201" s="208"/>
    </row>
    <row r="202" ht="12.75">
      <c r="B202" s="208"/>
    </row>
    <row r="203" ht="12.75">
      <c r="B203" s="208"/>
    </row>
    <row r="204" ht="12.75">
      <c r="B204" s="208"/>
    </row>
    <row r="205" ht="12.75">
      <c r="B205" s="208"/>
    </row>
    <row r="206" ht="12.75">
      <c r="B206" s="208"/>
    </row>
    <row r="207" ht="12.75">
      <c r="B207" s="208"/>
    </row>
    <row r="208" ht="12.75">
      <c r="B208" s="208"/>
    </row>
    <row r="209" ht="12.75">
      <c r="B209" s="208"/>
    </row>
    <row r="210" ht="12.75">
      <c r="B210" s="208"/>
    </row>
    <row r="211" ht="12.75">
      <c r="B211" s="208"/>
    </row>
  </sheetData>
  <sheetProtection/>
  <mergeCells count="6">
    <mergeCell ref="A4:A6"/>
    <mergeCell ref="B4:B6"/>
    <mergeCell ref="C4:E4"/>
    <mergeCell ref="A1:E1"/>
    <mergeCell ref="A2:E2"/>
    <mergeCell ref="D3:E3"/>
  </mergeCells>
  <printOptions/>
  <pageMargins left="0.7" right="0.7" top="0.24" bottom="0.44" header="0.2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</cp:lastModifiedBy>
  <cp:lastPrinted>2019-05-03T10:17:33Z</cp:lastPrinted>
  <dcterms:created xsi:type="dcterms:W3CDTF">2014-12-23T06:44:04Z</dcterms:created>
  <dcterms:modified xsi:type="dcterms:W3CDTF">2019-05-03T11:03:12Z</dcterms:modified>
  <cp:category/>
  <cp:version/>
  <cp:contentType/>
  <cp:contentStatus/>
</cp:coreProperties>
</file>